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CHANGES_DICO\CMA\2024\2024MFAL-CHAUFFERIE-BOIS-CMA\1-DCE\PM + ANNEXES\"/>
    </mc:Choice>
  </mc:AlternateContent>
  <xr:revisionPtr revIDLastSave="0" documentId="13_ncr:1_{F6C7C42A-C053-44ED-BF93-14825EB6CC21}" xr6:coauthVersionLast="36" xr6:coauthVersionMax="36" xr10:uidLastSave="{00000000-0000-0000-0000-000000000000}"/>
  <bookViews>
    <workbookView xWindow="-120" yWindow="-120" windowWidth="29040" windowHeight="15720" tabRatio="670" activeTab="2" xr2:uid="{00000000-000D-0000-FFFF-FFFF00000000}"/>
  </bookViews>
  <sheets>
    <sheet name="1 - Conception A" sheetId="24" r:id="rId1"/>
    <sheet name="2 - Travaux A" sheetId="2" r:id="rId2"/>
    <sheet name="3 - Cout combustible B" sheetId="9" r:id="rId3"/>
    <sheet name="4 - Charges forf et pers B" sheetId="6" r:id="rId4"/>
    <sheet name="4bis - Détail charges pers B" sheetId="7" r:id="rId5"/>
    <sheet name="5 - Charges P3 C" sheetId="25" r:id="rId6"/>
    <sheet name="6 - Charges forf et pers C" sheetId="26" r:id="rId7"/>
  </sheets>
  <definedNames>
    <definedName name="_xlnm.Print_Titles" localSheetId="1">'2 - Travaux A'!$3:$8</definedName>
    <definedName name="_xlnm.Print_Titles" localSheetId="3">'4 - Charges forf et pers B'!$B:$B</definedName>
    <definedName name="_xlnm.Print_Area" localSheetId="1">'2 - Travaux A'!$A$2:$H$97</definedName>
    <definedName name="_xlnm.Print_Area" localSheetId="2">'3 - Cout combustible B'!$A$3:$I$49</definedName>
    <definedName name="_xlnm.Print_Area" localSheetId="3">'4 - Charges forf et pers B'!$A$1:$D$39</definedName>
    <definedName name="_xlnm.Print_Area" localSheetId="4">'4bis - Détail charges pers B'!$A$1:$I$42</definedName>
    <definedName name="_xlnm.Print_Area" localSheetId="5">'5 - Charges P3 C'!$A$1:$H$32</definedName>
  </definedNames>
  <calcPr calcId="191029"/>
</workbook>
</file>

<file path=xl/calcChain.xml><?xml version="1.0" encoding="utf-8"?>
<calcChain xmlns="http://schemas.openxmlformats.org/spreadsheetml/2006/main">
  <c r="H36" i="2" l="1"/>
  <c r="H55" i="2"/>
  <c r="I20" i="24" l="1"/>
  <c r="I14" i="24"/>
  <c r="G10" i="25" l="1"/>
  <c r="G18" i="25" l="1"/>
  <c r="D13" i="26"/>
  <c r="D12" i="26" s="1"/>
  <c r="D22" i="26" s="1"/>
  <c r="D24" i="26" s="1"/>
  <c r="D7" i="26"/>
  <c r="E20" i="9"/>
  <c r="E13" i="9"/>
  <c r="E16" i="9" s="1"/>
  <c r="E14" i="9"/>
  <c r="F14" i="9"/>
  <c r="F13" i="9"/>
  <c r="H75" i="2"/>
  <c r="H15" i="2"/>
  <c r="I16" i="24"/>
  <c r="D18" i="9"/>
  <c r="C12" i="6"/>
  <c r="C8" i="6" s="1"/>
  <c r="H38" i="2"/>
  <c r="H34" i="2"/>
  <c r="H29" i="2"/>
  <c r="H44" i="2"/>
  <c r="H45" i="2"/>
  <c r="H46" i="2"/>
  <c r="H47" i="2"/>
  <c r="H48" i="2"/>
  <c r="H49" i="2"/>
  <c r="E58" i="2"/>
  <c r="H15" i="7" l="1"/>
  <c r="G18" i="7" l="1"/>
  <c r="E18" i="7"/>
  <c r="H21" i="2"/>
  <c r="H25" i="2"/>
  <c r="H27" i="2"/>
  <c r="H22" i="2"/>
  <c r="H28" i="2" l="1"/>
  <c r="E29" i="9"/>
  <c r="I29" i="9" s="1"/>
  <c r="D21" i="9" l="1"/>
  <c r="D30" i="9" s="1"/>
  <c r="D20" i="9"/>
  <c r="D29" i="9" s="1"/>
  <c r="H50" i="2"/>
  <c r="H20" i="2" l="1"/>
  <c r="H37" i="2"/>
  <c r="I15" i="24" l="1"/>
  <c r="I17" i="24"/>
  <c r="H16" i="7"/>
  <c r="E35" i="9"/>
  <c r="E21" i="9"/>
  <c r="E30" i="9" s="1"/>
  <c r="E32" i="9" l="1"/>
  <c r="F20" i="9" l="1"/>
  <c r="F21" i="9"/>
  <c r="F23" i="9" l="1"/>
  <c r="F16" i="9"/>
  <c r="H56" i="2" l="1"/>
  <c r="H58" i="2" s="1"/>
  <c r="H79" i="2"/>
  <c r="H43" i="2"/>
  <c r="H51" i="2" s="1"/>
  <c r="H23" i="2"/>
  <c r="H30" i="2"/>
  <c r="H31" i="2"/>
  <c r="H32" i="2"/>
  <c r="H33" i="2"/>
  <c r="H39" i="2"/>
  <c r="H18" i="2"/>
  <c r="I30" i="9"/>
  <c r="H80" i="2"/>
  <c r="H78" i="2"/>
  <c r="H10" i="7"/>
  <c r="H9" i="7"/>
  <c r="H22" i="7"/>
  <c r="H23" i="7"/>
  <c r="H24" i="7"/>
  <c r="H21" i="7"/>
  <c r="H17" i="7"/>
  <c r="H18" i="7" s="1"/>
  <c r="H19" i="2"/>
  <c r="H67" i="2"/>
  <c r="H69" i="2" s="1"/>
  <c r="H20" i="7"/>
  <c r="G11" i="7"/>
  <c r="H11" i="7" l="1"/>
  <c r="H25" i="7"/>
  <c r="H29" i="7"/>
  <c r="H81" i="2"/>
  <c r="H24" i="2"/>
  <c r="H35" i="2"/>
  <c r="I32" i="9"/>
  <c r="G35" i="9" s="1"/>
  <c r="E11" i="7"/>
  <c r="E23" i="9"/>
  <c r="H40" i="2" l="1"/>
  <c r="H83" i="2" s="1"/>
  <c r="C7" i="6"/>
  <c r="C21" i="6" s="1"/>
  <c r="C23" i="6" s="1"/>
</calcChain>
</file>

<file path=xl/sharedStrings.xml><?xml version="1.0" encoding="utf-8"?>
<sst xmlns="http://schemas.openxmlformats.org/spreadsheetml/2006/main" count="251" uniqueCount="173">
  <si>
    <t>Quantités</t>
  </si>
  <si>
    <t>Nature des ouvrages et équipements</t>
  </si>
  <si>
    <t>Sous-total construction de la chaufferie centrale</t>
  </si>
  <si>
    <t>Personnel</t>
  </si>
  <si>
    <t>Agent administratif</t>
  </si>
  <si>
    <t xml:space="preserve">Total </t>
  </si>
  <si>
    <t>total</t>
  </si>
  <si>
    <t>Unité</t>
  </si>
  <si>
    <t>Coût unitaire</t>
  </si>
  <si>
    <t>Quantité</t>
  </si>
  <si>
    <t>Coût en  € HT</t>
  </si>
  <si>
    <t>Unitaire</t>
  </si>
  <si>
    <t>Total</t>
  </si>
  <si>
    <t>Type</t>
  </si>
  <si>
    <t>Poste</t>
  </si>
  <si>
    <t>Total général</t>
  </si>
  <si>
    <t>Le candidat remplira les cases jaunes</t>
  </si>
  <si>
    <t>Heures/an</t>
  </si>
  <si>
    <t>kW bois</t>
  </si>
  <si>
    <t>-</t>
  </si>
  <si>
    <t>ml de tranchées</t>
  </si>
  <si>
    <t>Convoyage bois silo -&gt; chaudières</t>
  </si>
  <si>
    <t>Assurances chantier</t>
  </si>
  <si>
    <t>Charges directes de personnel d'exploitation</t>
  </si>
  <si>
    <t>Responsable administratif</t>
  </si>
  <si>
    <t>Objet</t>
  </si>
  <si>
    <t>Charges directes de personnel administratif</t>
  </si>
  <si>
    <t>Traitement eau</t>
  </si>
  <si>
    <t>Entretien et réparations courantes</t>
  </si>
  <si>
    <t>Autres charges d'exploitation</t>
  </si>
  <si>
    <t>Equipements et indemnités</t>
  </si>
  <si>
    <t>Responsable d'exploitation</t>
  </si>
  <si>
    <t>bois</t>
  </si>
  <si>
    <t xml:space="preserve">Primes d'assurances </t>
  </si>
  <si>
    <t>VRD et Génie civil</t>
  </si>
  <si>
    <t>Hydraulique en chaufferie</t>
  </si>
  <si>
    <t>Equipements en chaufferie centrale</t>
  </si>
  <si>
    <t>Electricité en chaufferie</t>
  </si>
  <si>
    <t>Système bois énergie</t>
  </si>
  <si>
    <t>Déssilage</t>
  </si>
  <si>
    <t>Régulation commande</t>
  </si>
  <si>
    <t>Evacuation et stockage des cendres et suies</t>
  </si>
  <si>
    <t>Sous-total équipements chaufferie centrale</t>
  </si>
  <si>
    <t>autre : …………………………………………</t>
  </si>
  <si>
    <t>Sous-total frais d'études, assurance et divers</t>
  </si>
  <si>
    <t>Contrôles réglementaires</t>
  </si>
  <si>
    <t>Le candidat remplira les cases en jaune</t>
  </si>
  <si>
    <t>Frais de communication</t>
  </si>
  <si>
    <t>Autre : détailler</t>
  </si>
  <si>
    <t>…………………………………………………………………….</t>
  </si>
  <si>
    <t>permis de construire</t>
  </si>
  <si>
    <t>Maîtrise d'oeuvre, assurance et divers</t>
  </si>
  <si>
    <t>Suivi chantier et OPC</t>
  </si>
  <si>
    <t>MSI, Réception, DOE</t>
  </si>
  <si>
    <t>Rendements de production (moyen annuel)</t>
  </si>
  <si>
    <t xml:space="preserve">Equipements </t>
  </si>
  <si>
    <t>Autres</t>
  </si>
  <si>
    <t>compteurs</t>
  </si>
  <si>
    <t>Charges forfaitaires annuelles</t>
  </si>
  <si>
    <t>TOTAL TRAVAUX Partie A</t>
  </si>
  <si>
    <t>Exemple</t>
  </si>
  <si>
    <t>MWh</t>
  </si>
  <si>
    <t>MWh entrée chaudières</t>
  </si>
  <si>
    <t>R1</t>
  </si>
  <si>
    <t>Total des charges forfaitaires et personnel</t>
  </si>
  <si>
    <t>Charges forfaitaires et personnel / trimestre</t>
  </si>
  <si>
    <t>3.1 - Bilan énergétique annuel réseau et chaufferie centrale</t>
  </si>
  <si>
    <t>3.2 -Coût des combustibles et calculs du R1</t>
  </si>
  <si>
    <t>Charges personnel annuelles (détail en 4 bis)</t>
  </si>
  <si>
    <t>P1</t>
  </si>
  <si>
    <t>Coût R1</t>
  </si>
  <si>
    <t>Quantité entrée chaudière</t>
  </si>
  <si>
    <t>Pompes réseau</t>
  </si>
  <si>
    <t>Sous-total canalisations enterrées</t>
  </si>
  <si>
    <t>Terrassement accès, chaufferie et silo</t>
  </si>
  <si>
    <t>Chaudière bois 1</t>
  </si>
  <si>
    <t>Chaudière bois 2</t>
  </si>
  <si>
    <t>Cheminées</t>
  </si>
  <si>
    <t>Hydro accumulation</t>
  </si>
  <si>
    <t>Autres équipements , à détailler</t>
  </si>
  <si>
    <t>Travaux hydrauliques</t>
  </si>
  <si>
    <t xml:space="preserve">MWh thermiques sortie chaudières </t>
  </si>
  <si>
    <t>analyses cendres</t>
  </si>
  <si>
    <t xml:space="preserve">Autres : </t>
  </si>
  <si>
    <t>Ingénierie de conception</t>
  </si>
  <si>
    <t>Agent d'exploitation</t>
  </si>
  <si>
    <t xml:space="preserve">4bis-1 Personnel d'exploitation </t>
  </si>
  <si>
    <t xml:space="preserve">4bis-2 Personnel administratif et charges indirectes et diverses </t>
  </si>
  <si>
    <t>€ HT/ MWh</t>
  </si>
  <si>
    <t>Décomposition P1 €HT/an</t>
  </si>
  <si>
    <t>€HT/MWh PCI</t>
  </si>
  <si>
    <t>Bâtiment chaufferie et silo</t>
  </si>
  <si>
    <t>Fumisterie et traitement de fumées</t>
  </si>
  <si>
    <t>sous total systèmes bois énergie</t>
  </si>
  <si>
    <t>sous total fumées</t>
  </si>
  <si>
    <t>Raccordement aux réseaux EU, EP, électrique, télecom, gaz</t>
  </si>
  <si>
    <t>documents projet et d'éxécution</t>
  </si>
  <si>
    <t xml:space="preserve">rendements, émissions particulaires et autres </t>
  </si>
  <si>
    <t>Le candidat remplira les cases jaunes - en €HT</t>
  </si>
  <si>
    <t xml:space="preserve">€HT/heure </t>
  </si>
  <si>
    <t>Cout annuel HT</t>
  </si>
  <si>
    <t>avant projet et études annexes</t>
  </si>
  <si>
    <t>TOTAL INGENIERIE CONCEPTION</t>
  </si>
  <si>
    <t xml:space="preserve">   Autres équipements</t>
  </si>
  <si>
    <t xml:space="preserve"> Systèmes de sécurité</t>
  </si>
  <si>
    <t>Tranchées pour pose canalisations réseau de chaleur principal et regards</t>
  </si>
  <si>
    <t xml:space="preserve">Sous-total tranchées réseau </t>
  </si>
  <si>
    <t>DN du tronçon</t>
  </si>
  <si>
    <t>longueur tranchée en m</t>
  </si>
  <si>
    <t>coût unitaire en €HT/m</t>
  </si>
  <si>
    <t>coût du tronçon €HT</t>
  </si>
  <si>
    <t>coût en €HT</t>
  </si>
  <si>
    <t>longueur aller  en m</t>
  </si>
  <si>
    <t>Sous-total travaux de pénétrations</t>
  </si>
  <si>
    <t>coût €HT</t>
  </si>
  <si>
    <r>
      <t>Taux de couverture E</t>
    </r>
    <r>
      <rPr>
        <b/>
        <sz val="16"/>
        <color rgb="FFFF0000"/>
        <rFont val="Calibri"/>
        <family val="2"/>
        <scheme val="minor"/>
      </rPr>
      <t>nR du réseau de chaleur (%)</t>
    </r>
  </si>
  <si>
    <t>Traitement des cendres et suies</t>
  </si>
  <si>
    <r>
      <t xml:space="preserve">Coût unitaire entrée chaudière </t>
    </r>
    <r>
      <rPr>
        <i/>
        <sz val="14"/>
        <rFont val="Calibri"/>
        <family val="2"/>
        <scheme val="minor"/>
      </rPr>
      <t>(pour le gaz intégrant les parts consommations, abonnement et TOUTES les taxes dont TICGN)</t>
    </r>
  </si>
  <si>
    <t>Equipements en chaufferie d'appoint</t>
  </si>
  <si>
    <t>Sous-total équipements en chaufferie d'appoint</t>
  </si>
  <si>
    <t xml:space="preserve"> dossier icpe</t>
  </si>
  <si>
    <t xml:space="preserve">Traitement sec des fumées et contenant suies </t>
  </si>
  <si>
    <t>Hydraulique, électricité, régulation en chaufferie bois</t>
  </si>
  <si>
    <t>Compteurs en chaufferie bois</t>
  </si>
  <si>
    <t>Télegestion / GTC des chaufferies, réseau de chaleur</t>
  </si>
  <si>
    <t>sous total hydraulique électricité régulation en chaufferie bois</t>
  </si>
  <si>
    <t>Chaufferie appoint  fioul</t>
  </si>
  <si>
    <t>Démontage et évacuation de la chaudière fioul de 4,7 MW</t>
  </si>
  <si>
    <t>Compteurs thermiques en chaufferie fioul</t>
  </si>
  <si>
    <t>Travaux électriques</t>
  </si>
  <si>
    <r>
      <t xml:space="preserve">Réseau de canalisations   </t>
    </r>
    <r>
      <rPr>
        <b/>
        <u val="singleAccounting"/>
        <sz val="12"/>
        <rFont val="Calibri"/>
        <family val="2"/>
      </rPr>
      <t xml:space="preserve">aller + retour </t>
    </r>
  </si>
  <si>
    <t>Réseau enterré</t>
  </si>
  <si>
    <t>Réseau aérien</t>
  </si>
  <si>
    <t xml:space="preserve">Travaux de pénétration dans les bâtiments </t>
  </si>
  <si>
    <t>Chaufferie fioul</t>
  </si>
  <si>
    <t>MWh livrés départ réseau secondaire</t>
  </si>
  <si>
    <t>Rendement de distribution de la branche réseau de chaleur entre les deux chaufferies (%)</t>
  </si>
  <si>
    <t>appoint  fioul</t>
  </si>
  <si>
    <t>MWh livrés départ secondaire</t>
  </si>
  <si>
    <t>opacimètre pour mesure qualité fumées en continu</t>
  </si>
  <si>
    <t xml:space="preserve">  Personnel technique</t>
  </si>
  <si>
    <t>Nbre d'heures /an</t>
  </si>
  <si>
    <t>Charges personnel annuelles</t>
  </si>
  <si>
    <t>€HT/an</t>
  </si>
  <si>
    <t>Autres charges d'exploitation, à détailler</t>
  </si>
  <si>
    <t>controles sur installations de chauffage</t>
  </si>
  <si>
    <t>controles sur installations de climatisation</t>
  </si>
  <si>
    <t>controles sur installations de ventilation</t>
  </si>
  <si>
    <t>Total des charges annuelles exploitation partie C</t>
  </si>
  <si>
    <t>Charges par trimestre</t>
  </si>
  <si>
    <t xml:space="preserve"> Partie B : SANS OBJET</t>
  </si>
  <si>
    <t>Travaux programmés annuellement</t>
  </si>
  <si>
    <t>Vidange complète de la bouteille casse-pression pour l'évacuation des boues résiduelles</t>
  </si>
  <si>
    <t>Maintien de pression : vidange complète du ballon pour l'évacuation des boues résiduelles</t>
  </si>
  <si>
    <t xml:space="preserve">Nettoyage  du caniveau de la chaufferie </t>
  </si>
  <si>
    <t>Travaux prévus sur l'ensemble de la durée du marché</t>
  </si>
  <si>
    <t>Séparateurs d'hydrocarbure en chaufferie fioul et sur zone de dépotage fioul : Vidange à la première saison de chauffe et renouvellement si nécessaire</t>
  </si>
  <si>
    <t>TOTAL P3 Partie C</t>
  </si>
  <si>
    <t xml:space="preserve">  Personnel administratif</t>
  </si>
  <si>
    <t xml:space="preserve"> Partie C : GROS ENTRETIEN</t>
  </si>
  <si>
    <t>5 - Décomposition des coûts P3 par an - ONERA Modane Avrieux</t>
  </si>
  <si>
    <t>6 - Charges exploitation  Partie C (en €HT/an) - ONERA Modane Avrieux</t>
  </si>
  <si>
    <t>4bis - Décomposition des coûts unitaires de personnel par an , Partie B - ONERA Modane Avrieux</t>
  </si>
  <si>
    <t>4 - Charges forfaitaires Partie B (en €HT/an) - ONERA Modane Avrieux</t>
  </si>
  <si>
    <t>3 - Cout du Combustible en chaufferie - Partie B en €HT - ONERA Modane Avrieux</t>
  </si>
  <si>
    <t>2 - Détail des investissements Partie A en € HT - ONERA Modane Avrieux</t>
  </si>
  <si>
    <t>1 - Détail des frais d'ingénierie  conception Partie A en € HT - ONERA Modane Avrieux</t>
  </si>
  <si>
    <t>forf</t>
  </si>
  <si>
    <t>Aménagements extérieurs, voirie, clôture, portail…</t>
  </si>
  <si>
    <t>bois et/ou EnR</t>
  </si>
  <si>
    <t>autre EnR le cas échéant</t>
  </si>
  <si>
    <t>*</t>
  </si>
  <si>
    <t>* Dans le cas où un candidat propose la mise en place d'un système de production de chaleur par énergie renouvelable différente du bois, celui-ci doit adapter cette feuille de calcul en y intégrant notamment le rendement et prix du combustible associé afin que le calcul du coût du R1 en cellule G35 soit juste.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</si>
</sst>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_-* #,##0\ _€_-;\-* #,##0\ _€_-;_-* &quot;-&quot;??\ _€_-;_-@_-"/>
    <numFmt numFmtId="166" formatCode="#,##0\ &quot;€&quot;"/>
    <numFmt numFmtId="167" formatCode="#,##0&quot; €/kW&quot;"/>
    <numFmt numFmtId="168" formatCode="0.0&quot; € HT/ml&quot;"/>
    <numFmt numFmtId="169" formatCode="#,##0.00\ &quot;€&quot;"/>
    <numFmt numFmtId="170" formatCode="_-* #,##0.00\ &quot;€&quot;_-;\-* #,##0.00\ &quot;€&quot;_-;_-* &quot;-&quot;\ &quot;€&quot;_-;_-@_-"/>
    <numFmt numFmtId="171" formatCode="_-* #,##0.00\ [$€-40C]_-;\-* #,##0.00\ [$€-40C]_-;_-* &quot;-&quot;??\ [$€-40C]_-;_-@_-"/>
    <numFmt numFmtId="172" formatCode="#,##0.00\ _€"/>
    <numFmt numFmtId="173" formatCode="_-* #,##0.0\ _€_-;\-* #,##0.0\ _€_-;_-* &quot;-&quot;??\ _€_-;_-@_-"/>
  </numFmts>
  <fonts count="44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sz val="18"/>
      <name val="Calibri"/>
      <family val="2"/>
    </font>
    <font>
      <b/>
      <sz val="10"/>
      <name val="Calibri"/>
      <family val="2"/>
    </font>
    <font>
      <b/>
      <i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i/>
      <sz val="14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4"/>
      <name val="Calibri"/>
      <family val="2"/>
    </font>
    <font>
      <sz val="18"/>
      <name val="Calibri"/>
      <family val="2"/>
    </font>
    <font>
      <i/>
      <sz val="12"/>
      <name val="Calibri"/>
      <family val="2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8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i/>
      <sz val="12"/>
      <color rgb="FFFF0000"/>
      <name val="Calibri"/>
      <family val="2"/>
    </font>
    <font>
      <b/>
      <sz val="12"/>
      <color rgb="FFFF0000"/>
      <name val="Calibri"/>
      <family val="2"/>
    </font>
    <font>
      <sz val="11"/>
      <color theme="9"/>
      <name val="Calibri"/>
      <family val="2"/>
    </font>
    <font>
      <sz val="10"/>
      <name val="Arial"/>
      <family val="2"/>
    </font>
    <font>
      <i/>
      <sz val="12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u val="singleAccounting"/>
      <sz val="12"/>
      <name val="Calibri"/>
      <family val="2"/>
    </font>
    <font>
      <i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4" fillId="0" borderId="0" applyFont="0" applyFill="0" applyBorder="0" applyAlignment="0" applyProtection="0"/>
  </cellStyleXfs>
  <cellXfs count="589">
    <xf numFmtId="0" fontId="0" fillId="0" borderId="0" xfId="0"/>
    <xf numFmtId="43" fontId="4" fillId="0" borderId="0" xfId="3" applyFont="1" applyAlignment="1">
      <alignment vertical="center"/>
    </xf>
    <xf numFmtId="165" fontId="5" fillId="0" borderId="0" xfId="3" applyNumberFormat="1" applyFont="1" applyAlignment="1">
      <alignment vertical="center"/>
    </xf>
    <xf numFmtId="165" fontId="5" fillId="0" borderId="0" xfId="3" applyNumberFormat="1" applyFont="1" applyAlignment="1">
      <alignment vertical="center" wrapText="1"/>
    </xf>
    <xf numFmtId="165" fontId="5" fillId="0" borderId="0" xfId="3" applyNumberFormat="1" applyFont="1" applyAlignment="1">
      <alignment horizontal="right" vertical="center" wrapText="1"/>
    </xf>
    <xf numFmtId="165" fontId="5" fillId="0" borderId="0" xfId="3" applyNumberFormat="1" applyFont="1" applyAlignment="1">
      <alignment horizontal="left" vertical="center" wrapText="1"/>
    </xf>
    <xf numFmtId="42" fontId="5" fillId="0" borderId="0" xfId="3" applyNumberFormat="1" applyFont="1" applyAlignment="1">
      <alignment vertical="center" wrapText="1"/>
    </xf>
    <xf numFmtId="43" fontId="5" fillId="0" borderId="0" xfId="3" applyFont="1" applyAlignment="1">
      <alignment vertical="center" wrapText="1"/>
    </xf>
    <xf numFmtId="43" fontId="6" fillId="0" borderId="0" xfId="3" applyFont="1" applyAlignment="1">
      <alignment vertical="center"/>
    </xf>
    <xf numFmtId="165" fontId="6" fillId="0" borderId="0" xfId="3" applyNumberFormat="1" applyFont="1" applyAlignment="1">
      <alignment horizontal="left" vertical="center"/>
    </xf>
    <xf numFmtId="165" fontId="6" fillId="0" borderId="0" xfId="3" applyNumberFormat="1" applyFont="1" applyAlignment="1">
      <alignment vertical="center"/>
    </xf>
    <xf numFmtId="165" fontId="6" fillId="0" borderId="0" xfId="3" applyNumberFormat="1" applyFont="1"/>
    <xf numFmtId="43" fontId="5" fillId="4" borderId="1" xfId="3" applyFont="1" applyFill="1" applyBorder="1" applyAlignment="1">
      <alignment vertical="center"/>
    </xf>
    <xf numFmtId="43" fontId="5" fillId="4" borderId="2" xfId="3" applyFont="1" applyFill="1" applyBorder="1" applyAlignment="1">
      <alignment vertical="center" wrapText="1"/>
    </xf>
    <xf numFmtId="165" fontId="6" fillId="4" borderId="2" xfId="3" applyNumberFormat="1" applyFont="1" applyFill="1" applyBorder="1"/>
    <xf numFmtId="165" fontId="6" fillId="4" borderId="3" xfId="3" applyNumberFormat="1" applyFont="1" applyFill="1" applyBorder="1"/>
    <xf numFmtId="165" fontId="4" fillId="2" borderId="0" xfId="3" applyNumberFormat="1" applyFont="1" applyFill="1" applyAlignment="1">
      <alignment vertical="center"/>
    </xf>
    <xf numFmtId="42" fontId="4" fillId="3" borderId="4" xfId="3" applyNumberFormat="1" applyFont="1" applyFill="1" applyBorder="1" applyAlignment="1">
      <alignment horizontal="center" vertical="center"/>
    </xf>
    <xf numFmtId="42" fontId="4" fillId="3" borderId="5" xfId="3" applyNumberFormat="1" applyFont="1" applyFill="1" applyBorder="1" applyAlignment="1">
      <alignment horizontal="center" vertical="center"/>
    </xf>
    <xf numFmtId="165" fontId="4" fillId="0" borderId="0" xfId="3" applyNumberFormat="1" applyFont="1" applyAlignment="1">
      <alignment horizontal="center" vertical="center"/>
    </xf>
    <xf numFmtId="165" fontId="4" fillId="0" borderId="0" xfId="3" applyNumberFormat="1" applyFont="1" applyAlignment="1">
      <alignment horizontal="center" vertical="center" wrapText="1"/>
    </xf>
    <xf numFmtId="165" fontId="8" fillId="0" borderId="0" xfId="3" applyNumberFormat="1" applyFont="1" applyAlignment="1">
      <alignment horizontal="right" vertical="center"/>
    </xf>
    <xf numFmtId="165" fontId="8" fillId="0" borderId="0" xfId="3" applyNumberFormat="1" applyFont="1" applyAlignment="1">
      <alignment horizontal="left" vertical="center"/>
    </xf>
    <xf numFmtId="42" fontId="8" fillId="0" borderId="0" xfId="3" applyNumberFormat="1" applyFont="1" applyAlignment="1">
      <alignment horizontal="center" vertical="center"/>
    </xf>
    <xf numFmtId="42" fontId="4" fillId="0" borderId="0" xfId="3" applyNumberFormat="1" applyFont="1" applyAlignment="1">
      <alignment horizontal="right" vertical="center" wrapText="1"/>
    </xf>
    <xf numFmtId="165" fontId="9" fillId="0" borderId="0" xfId="3" applyNumberFormat="1" applyFont="1" applyAlignment="1">
      <alignment horizontal="left" vertical="center"/>
    </xf>
    <xf numFmtId="165" fontId="9" fillId="0" borderId="0" xfId="3" applyNumberFormat="1" applyFont="1" applyAlignment="1">
      <alignment horizontal="left" vertical="center" wrapText="1"/>
    </xf>
    <xf numFmtId="165" fontId="6" fillId="0" borderId="0" xfId="3" applyNumberFormat="1" applyFont="1" applyAlignment="1">
      <alignment horizontal="right" vertical="center"/>
    </xf>
    <xf numFmtId="42" fontId="6" fillId="0" borderId="0" xfId="3" applyNumberFormat="1" applyFont="1" applyAlignment="1">
      <alignment horizontal="center" vertical="center"/>
    </xf>
    <xf numFmtId="42" fontId="9" fillId="0" borderId="0" xfId="3" applyNumberFormat="1" applyFont="1" applyAlignment="1">
      <alignment horizontal="right" vertical="center" wrapText="1"/>
    </xf>
    <xf numFmtId="165" fontId="4" fillId="3" borderId="6" xfId="3" applyNumberFormat="1" applyFont="1" applyFill="1" applyBorder="1" applyAlignment="1">
      <alignment horizontal="left" vertical="center"/>
    </xf>
    <xf numFmtId="165" fontId="9" fillId="3" borderId="7" xfId="3" applyNumberFormat="1" applyFont="1" applyFill="1" applyBorder="1" applyAlignment="1">
      <alignment horizontal="left" vertical="center" wrapText="1"/>
    </xf>
    <xf numFmtId="165" fontId="9" fillId="3" borderId="7" xfId="3" applyNumberFormat="1" applyFont="1" applyFill="1" applyBorder="1" applyAlignment="1">
      <alignment horizontal="right" vertical="center" wrapText="1"/>
    </xf>
    <xf numFmtId="43" fontId="9" fillId="3" borderId="7" xfId="3" applyFont="1" applyFill="1" applyBorder="1" applyAlignment="1">
      <alignment horizontal="left" vertical="center" wrapText="1"/>
    </xf>
    <xf numFmtId="42" fontId="9" fillId="3" borderId="7" xfId="3" applyNumberFormat="1" applyFont="1" applyFill="1" applyBorder="1" applyAlignment="1">
      <alignment horizontal="left" vertical="center" wrapText="1"/>
    </xf>
    <xf numFmtId="42" fontId="9" fillId="3" borderId="8" xfId="3" applyNumberFormat="1" applyFont="1" applyFill="1" applyBorder="1" applyAlignment="1">
      <alignment horizontal="left" vertical="center" wrapText="1"/>
    </xf>
    <xf numFmtId="43" fontId="10" fillId="0" borderId="0" xfId="3" applyFont="1" applyAlignment="1">
      <alignment vertical="center"/>
    </xf>
    <xf numFmtId="165" fontId="10" fillId="0" borderId="9" xfId="3" applyNumberFormat="1" applyFont="1" applyBorder="1" applyAlignment="1">
      <alignment horizontal="left" vertical="center"/>
    </xf>
    <xf numFmtId="165" fontId="10" fillId="0" borderId="10" xfId="3" applyNumberFormat="1" applyFont="1" applyBorder="1" applyAlignment="1">
      <alignment horizontal="left" vertical="center" wrapText="1"/>
    </xf>
    <xf numFmtId="165" fontId="10" fillId="0" borderId="11" xfId="3" applyNumberFormat="1" applyFont="1" applyBorder="1" applyAlignment="1">
      <alignment horizontal="left" vertical="center" wrapText="1"/>
    </xf>
    <xf numFmtId="165" fontId="10" fillId="5" borderId="12" xfId="3" applyNumberFormat="1" applyFont="1" applyFill="1" applyBorder="1" applyAlignment="1" applyProtection="1">
      <alignment horizontal="right" vertical="center"/>
      <protection locked="0"/>
    </xf>
    <xf numFmtId="165" fontId="10" fillId="0" borderId="11" xfId="3" applyNumberFormat="1" applyFont="1" applyBorder="1" applyAlignment="1">
      <alignment horizontal="left" vertical="center"/>
    </xf>
    <xf numFmtId="165" fontId="10" fillId="0" borderId="14" xfId="3" applyNumberFormat="1" applyFont="1" applyBorder="1" applyAlignment="1">
      <alignment horizontal="left" vertical="center"/>
    </xf>
    <xf numFmtId="165" fontId="10" fillId="0" borderId="0" xfId="3" applyNumberFormat="1" applyFont="1" applyAlignment="1">
      <alignment horizontal="left" vertical="center" wrapText="1"/>
    </xf>
    <xf numFmtId="165" fontId="10" fillId="0" borderId="15" xfId="3" applyNumberFormat="1" applyFont="1" applyBorder="1" applyAlignment="1">
      <alignment horizontal="left" vertical="center" wrapText="1"/>
    </xf>
    <xf numFmtId="165" fontId="10" fillId="0" borderId="18" xfId="3" applyNumberFormat="1" applyFont="1" applyBorder="1" applyAlignment="1">
      <alignment horizontal="left" vertical="center"/>
    </xf>
    <xf numFmtId="165" fontId="10" fillId="0" borderId="2" xfId="3" applyNumberFormat="1" applyFont="1" applyBorder="1" applyAlignment="1">
      <alignment horizontal="left" vertical="center" wrapText="1"/>
    </xf>
    <xf numFmtId="165" fontId="10" fillId="0" borderId="3" xfId="3" applyNumberFormat="1" applyFont="1" applyBorder="1" applyAlignment="1">
      <alignment horizontal="left" vertical="center" wrapText="1"/>
    </xf>
    <xf numFmtId="165" fontId="10" fillId="5" borderId="19" xfId="3" applyNumberFormat="1" applyFont="1" applyFill="1" applyBorder="1" applyAlignment="1" applyProtection="1">
      <alignment horizontal="right" vertical="center"/>
      <protection locked="0"/>
    </xf>
    <xf numFmtId="165" fontId="10" fillId="0" borderId="20" xfId="3" applyNumberFormat="1" applyFont="1" applyBorder="1" applyAlignment="1">
      <alignment horizontal="left" vertical="center"/>
    </xf>
    <xf numFmtId="165" fontId="5" fillId="3" borderId="6" xfId="3" applyNumberFormat="1" applyFont="1" applyFill="1" applyBorder="1" applyAlignment="1">
      <alignment horizontal="left" vertical="center"/>
    </xf>
    <xf numFmtId="165" fontId="12" fillId="3" borderId="7" xfId="3" applyNumberFormat="1" applyFont="1" applyFill="1" applyBorder="1" applyAlignment="1">
      <alignment horizontal="right" vertical="center" wrapText="1"/>
    </xf>
    <xf numFmtId="165" fontId="12" fillId="0" borderId="0" xfId="3" applyNumberFormat="1" applyFont="1" applyAlignment="1">
      <alignment horizontal="left" vertical="center" wrapText="1"/>
    </xf>
    <xf numFmtId="165" fontId="12" fillId="0" borderId="0" xfId="3" applyNumberFormat="1" applyFont="1" applyAlignment="1">
      <alignment horizontal="right" vertical="center" wrapText="1"/>
    </xf>
    <xf numFmtId="42" fontId="12" fillId="0" borderId="0" xfId="3" applyNumberFormat="1" applyFont="1" applyAlignment="1">
      <alignment horizontal="left" vertical="center" wrapText="1"/>
    </xf>
    <xf numFmtId="42" fontId="11" fillId="0" borderId="0" xfId="3" applyNumberFormat="1" applyFont="1" applyAlignment="1">
      <alignment horizontal="right" vertical="center" wrapText="1"/>
    </xf>
    <xf numFmtId="165" fontId="11" fillId="0" borderId="0" xfId="3" applyNumberFormat="1" applyFont="1" applyAlignment="1">
      <alignment vertical="center"/>
    </xf>
    <xf numFmtId="42" fontId="6" fillId="0" borderId="0" xfId="3" applyNumberFormat="1" applyFont="1" applyAlignment="1">
      <alignment vertical="center"/>
    </xf>
    <xf numFmtId="43" fontId="13" fillId="0" borderId="0" xfId="3" applyFont="1" applyAlignment="1">
      <alignment vertical="center"/>
    </xf>
    <xf numFmtId="42" fontId="6" fillId="0" borderId="0" xfId="3" applyNumberFormat="1" applyFont="1" applyAlignment="1">
      <alignment horizontal="right" vertical="center"/>
    </xf>
    <xf numFmtId="43" fontId="11" fillId="0" borderId="0" xfId="3" applyFont="1" applyAlignment="1">
      <alignment vertical="center"/>
    </xf>
    <xf numFmtId="165" fontId="10" fillId="0" borderId="18" xfId="3" applyNumberFormat="1" applyFont="1" applyBorder="1" applyAlignment="1">
      <alignment vertical="center"/>
    </xf>
    <xf numFmtId="165" fontId="10" fillId="0" borderId="2" xfId="3" applyNumberFormat="1" applyFont="1" applyBorder="1" applyAlignment="1">
      <alignment vertical="center" wrapText="1"/>
    </xf>
    <xf numFmtId="165" fontId="10" fillId="5" borderId="25" xfId="3" applyNumberFormat="1" applyFont="1" applyFill="1" applyBorder="1" applyAlignment="1" applyProtection="1">
      <alignment vertical="center" wrapText="1"/>
      <protection locked="0"/>
    </xf>
    <xf numFmtId="165" fontId="10" fillId="5" borderId="1" xfId="3" applyNumberFormat="1" applyFont="1" applyFill="1" applyBorder="1" applyAlignment="1" applyProtection="1">
      <alignment horizontal="right" vertical="center"/>
      <protection locked="0"/>
    </xf>
    <xf numFmtId="165" fontId="10" fillId="0" borderId="3" xfId="3" applyNumberFormat="1" applyFont="1" applyBorder="1" applyAlignment="1">
      <alignment vertical="center"/>
    </xf>
    <xf numFmtId="165" fontId="10" fillId="5" borderId="25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0" xfId="3" applyNumberFormat="1" applyFont="1" applyAlignment="1">
      <alignment vertical="center"/>
    </xf>
    <xf numFmtId="165" fontId="4" fillId="0" borderId="0" xfId="3" applyNumberFormat="1" applyFont="1" applyAlignment="1">
      <alignment vertical="center" wrapText="1"/>
    </xf>
    <xf numFmtId="165" fontId="4" fillId="0" borderId="0" xfId="3" quotePrefix="1" applyNumberFormat="1" applyFont="1" applyAlignment="1">
      <alignment horizontal="center" vertical="center" wrapText="1"/>
    </xf>
    <xf numFmtId="42" fontId="4" fillId="0" borderId="0" xfId="3" quotePrefix="1" applyNumberFormat="1" applyFont="1" applyAlignment="1">
      <alignment horizontal="center" vertical="center" wrapText="1"/>
    </xf>
    <xf numFmtId="165" fontId="10" fillId="5" borderId="34" xfId="3" applyNumberFormat="1" applyFont="1" applyFill="1" applyBorder="1" applyAlignment="1" applyProtection="1">
      <alignment horizontal="right" vertical="center"/>
      <protection locked="0"/>
    </xf>
    <xf numFmtId="165" fontId="10" fillId="0" borderId="3" xfId="3" applyNumberFormat="1" applyFont="1" applyBorder="1" applyAlignment="1">
      <alignment horizontal="left" vertical="center"/>
    </xf>
    <xf numFmtId="165" fontId="10" fillId="0" borderId="25" xfId="3" applyNumberFormat="1" applyFont="1" applyBorder="1" applyAlignment="1">
      <alignment vertical="center" wrapText="1"/>
    </xf>
    <xf numFmtId="165" fontId="4" fillId="0" borderId="0" xfId="3" applyNumberFormat="1" applyFont="1" applyAlignment="1">
      <alignment horizontal="left" vertical="center"/>
    </xf>
    <xf numFmtId="165" fontId="4" fillId="0" borderId="0" xfId="3" applyNumberFormat="1" applyFont="1" applyAlignment="1">
      <alignment horizontal="left" vertical="center" wrapText="1"/>
    </xf>
    <xf numFmtId="165" fontId="10" fillId="0" borderId="11" xfId="3" applyNumberFormat="1" applyFont="1" applyBorder="1" applyAlignment="1">
      <alignment vertical="center"/>
    </xf>
    <xf numFmtId="43" fontId="4" fillId="0" borderId="0" xfId="3" applyFont="1" applyAlignment="1">
      <alignment horizontal="left" vertical="center"/>
    </xf>
    <xf numFmtId="165" fontId="10" fillId="0" borderId="25" xfId="3" applyNumberFormat="1" applyFont="1" applyBorder="1" applyAlignment="1">
      <alignment vertical="center"/>
    </xf>
    <xf numFmtId="165" fontId="4" fillId="0" borderId="38" xfId="3" applyNumberFormat="1" applyFont="1" applyBorder="1" applyAlignment="1">
      <alignment horizontal="left" vertical="center"/>
    </xf>
    <xf numFmtId="165" fontId="4" fillId="0" borderId="39" xfId="3" applyNumberFormat="1" applyFont="1" applyBorder="1" applyAlignment="1">
      <alignment horizontal="left" vertical="center" wrapText="1"/>
    </xf>
    <xf numFmtId="165" fontId="10" fillId="0" borderId="0" xfId="3" applyNumberFormat="1" applyFont="1" applyAlignment="1">
      <alignment vertical="center"/>
    </xf>
    <xf numFmtId="42" fontId="10" fillId="0" borderId="0" xfId="3" applyNumberFormat="1" applyFont="1" applyAlignment="1">
      <alignment horizontal="right" vertical="center" wrapText="1"/>
    </xf>
    <xf numFmtId="165" fontId="10" fillId="0" borderId="44" xfId="3" applyNumberFormat="1" applyFont="1" applyBorder="1" applyAlignment="1">
      <alignment vertical="center"/>
    </xf>
    <xf numFmtId="165" fontId="10" fillId="0" borderId="45" xfId="3" applyNumberFormat="1" applyFont="1" applyBorder="1" applyAlignment="1">
      <alignment vertical="center" wrapText="1"/>
    </xf>
    <xf numFmtId="165" fontId="19" fillId="0" borderId="25" xfId="0" applyNumberFormat="1" applyFont="1" applyBorder="1" applyAlignment="1">
      <alignment horizontal="center" vertical="center"/>
    </xf>
    <xf numFmtId="43" fontId="15" fillId="0" borderId="0" xfId="3" applyFont="1" applyAlignment="1">
      <alignment vertical="center"/>
    </xf>
    <xf numFmtId="43" fontId="14" fillId="0" borderId="0" xfId="3" applyFont="1" applyAlignment="1">
      <alignment vertical="center"/>
    </xf>
    <xf numFmtId="165" fontId="10" fillId="0" borderId="32" xfId="3" applyNumberFormat="1" applyFont="1" applyBorder="1" applyAlignment="1">
      <alignment horizontal="left" vertical="center"/>
    </xf>
    <xf numFmtId="165" fontId="10" fillId="0" borderId="44" xfId="3" applyNumberFormat="1" applyFont="1" applyBorder="1" applyAlignment="1">
      <alignment horizontal="left" vertical="center"/>
    </xf>
    <xf numFmtId="165" fontId="10" fillId="0" borderId="45" xfId="3" applyNumberFormat="1" applyFont="1" applyBorder="1" applyAlignment="1">
      <alignment horizontal="left" vertical="center" wrapText="1"/>
    </xf>
    <xf numFmtId="165" fontId="10" fillId="0" borderId="20" xfId="3" applyNumberFormat="1" applyFont="1" applyBorder="1" applyAlignment="1">
      <alignment horizontal="left" vertical="center" wrapText="1"/>
    </xf>
    <xf numFmtId="165" fontId="10" fillId="0" borderId="29" xfId="3" applyNumberFormat="1" applyFont="1" applyBorder="1" applyAlignment="1">
      <alignment vertical="center"/>
    </xf>
    <xf numFmtId="165" fontId="10" fillId="0" borderId="30" xfId="3" applyNumberFormat="1" applyFont="1" applyBorder="1" applyAlignment="1">
      <alignment vertical="center" wrapText="1"/>
    </xf>
    <xf numFmtId="165" fontId="7" fillId="0" borderId="0" xfId="3" applyNumberFormat="1" applyFont="1" applyAlignment="1">
      <alignment horizontal="left" vertical="center" wrapText="1"/>
    </xf>
    <xf numFmtId="0" fontId="16" fillId="0" borderId="0" xfId="0" applyFont="1" applyAlignment="1">
      <alignment vertical="center"/>
    </xf>
    <xf numFmtId="43" fontId="16" fillId="0" borderId="0" xfId="3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3" fontId="5" fillId="0" borderId="0" xfId="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3" fontId="5" fillId="0" borderId="0" xfId="3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3" fontId="4" fillId="0" borderId="27" xfId="3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3" fontId="4" fillId="0" borderId="25" xfId="3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3" fontId="9" fillId="0" borderId="0" xfId="3" applyFont="1" applyAlignment="1">
      <alignment horizontal="right" vertical="center"/>
    </xf>
    <xf numFmtId="43" fontId="18" fillId="0" borderId="0" xfId="3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right" vertical="center"/>
    </xf>
    <xf numFmtId="43" fontId="11" fillId="0" borderId="0" xfId="3" applyFont="1" applyAlignment="1">
      <alignment horizontal="center" vertical="center"/>
    </xf>
    <xf numFmtId="0" fontId="17" fillId="0" borderId="0" xfId="0" applyFont="1"/>
    <xf numFmtId="0" fontId="14" fillId="0" borderId="0" xfId="0" applyFont="1"/>
    <xf numFmtId="0" fontId="10" fillId="0" borderId="0" xfId="0" applyFont="1"/>
    <xf numFmtId="0" fontId="5" fillId="0" borderId="25" xfId="0" applyFont="1" applyBorder="1"/>
    <xf numFmtId="0" fontId="5" fillId="0" borderId="0" xfId="0" applyFont="1"/>
    <xf numFmtId="0" fontId="14" fillId="0" borderId="0" xfId="0" applyFont="1" applyAlignment="1">
      <alignment horizontal="center" vertical="center" wrapText="1"/>
    </xf>
    <xf numFmtId="3" fontId="10" fillId="0" borderId="0" xfId="0" applyNumberFormat="1" applyFont="1"/>
    <xf numFmtId="3" fontId="15" fillId="0" borderId="0" xfId="0" applyNumberFormat="1" applyFont="1"/>
    <xf numFmtId="3" fontId="14" fillId="0" borderId="0" xfId="0" applyNumberFormat="1" applyFont="1"/>
    <xf numFmtId="0" fontId="1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5" fontId="4" fillId="6" borderId="38" xfId="3" applyNumberFormat="1" applyFont="1" applyFill="1" applyBorder="1" applyAlignment="1">
      <alignment horizontal="left" vertical="center"/>
    </xf>
    <xf numFmtId="165" fontId="4" fillId="6" borderId="39" xfId="3" applyNumberFormat="1" applyFont="1" applyFill="1" applyBorder="1" applyAlignment="1">
      <alignment horizontal="left" vertical="center" wrapText="1"/>
    </xf>
    <xf numFmtId="165" fontId="4" fillId="6" borderId="40" xfId="3" quotePrefix="1" applyNumberFormat="1" applyFont="1" applyFill="1" applyBorder="1" applyAlignment="1">
      <alignment horizontal="center" vertical="center" wrapText="1"/>
    </xf>
    <xf numFmtId="165" fontId="4" fillId="6" borderId="41" xfId="3" quotePrefix="1" applyNumberFormat="1" applyFont="1" applyFill="1" applyBorder="1" applyAlignment="1">
      <alignment horizontal="center" vertical="center" wrapText="1"/>
    </xf>
    <xf numFmtId="168" fontId="4" fillId="6" borderId="42" xfId="3" quotePrefix="1" applyNumberFormat="1" applyFont="1" applyFill="1" applyBorder="1" applyAlignment="1">
      <alignment horizontal="center" vertical="center" wrapText="1"/>
    </xf>
    <xf numFmtId="165" fontId="10" fillId="7" borderId="20" xfId="3" applyNumberFormat="1" applyFont="1" applyFill="1" applyBorder="1" applyAlignment="1">
      <alignment horizontal="left" vertical="center"/>
    </xf>
    <xf numFmtId="42" fontId="10" fillId="7" borderId="20" xfId="3" applyNumberFormat="1" applyFont="1" applyFill="1" applyBorder="1" applyAlignment="1" applyProtection="1">
      <alignment horizontal="center" vertical="center"/>
      <protection locked="0"/>
    </xf>
    <xf numFmtId="165" fontId="4" fillId="6" borderId="6" xfId="3" applyNumberFormat="1" applyFont="1" applyFill="1" applyBorder="1" applyAlignment="1">
      <alignment horizontal="left" vertical="center"/>
    </xf>
    <xf numFmtId="165" fontId="4" fillId="6" borderId="7" xfId="3" applyNumberFormat="1" applyFont="1" applyFill="1" applyBorder="1" applyAlignment="1">
      <alignment horizontal="left" vertical="center" wrapText="1"/>
    </xf>
    <xf numFmtId="165" fontId="4" fillId="6" borderId="22" xfId="3" applyNumberFormat="1" applyFont="1" applyFill="1" applyBorder="1" applyAlignment="1">
      <alignment horizontal="right" vertical="center" wrapText="1"/>
    </xf>
    <xf numFmtId="165" fontId="6" fillId="6" borderId="23" xfId="3" applyNumberFormat="1" applyFont="1" applyFill="1" applyBorder="1" applyAlignment="1">
      <alignment horizontal="left" vertical="center"/>
    </xf>
    <xf numFmtId="168" fontId="4" fillId="6" borderId="23" xfId="3" applyNumberFormat="1" applyFont="1" applyFill="1" applyBorder="1" applyAlignment="1">
      <alignment horizontal="center" vertical="center" wrapText="1"/>
    </xf>
    <xf numFmtId="165" fontId="10" fillId="0" borderId="37" xfId="3" applyNumberFormat="1" applyFont="1" applyBorder="1" applyAlignment="1">
      <alignment horizontal="left" vertical="center" wrapText="1"/>
    </xf>
    <xf numFmtId="165" fontId="10" fillId="0" borderId="25" xfId="3" applyNumberFormat="1" applyFont="1" applyBorder="1" applyAlignment="1">
      <alignment horizontal="left" vertical="center" wrapText="1"/>
    </xf>
    <xf numFmtId="0" fontId="5" fillId="0" borderId="53" xfId="0" applyFont="1" applyBorder="1"/>
    <xf numFmtId="0" fontId="5" fillId="0" borderId="54" xfId="0" applyFont="1" applyBorder="1"/>
    <xf numFmtId="0" fontId="14" fillId="0" borderId="46" xfId="0" applyFont="1" applyBorder="1"/>
    <xf numFmtId="0" fontId="14" fillId="0" borderId="56" xfId="0" applyFont="1" applyBorder="1"/>
    <xf numFmtId="0" fontId="10" fillId="0" borderId="56" xfId="0" applyFont="1" applyBorder="1"/>
    <xf numFmtId="0" fontId="10" fillId="0" borderId="58" xfId="0" applyFont="1" applyBorder="1"/>
    <xf numFmtId="0" fontId="14" fillId="0" borderId="60" xfId="0" applyFont="1" applyBorder="1"/>
    <xf numFmtId="165" fontId="20" fillId="4" borderId="1" xfId="3" applyNumberFormat="1" applyFont="1" applyFill="1" applyBorder="1" applyAlignment="1">
      <alignment vertical="center"/>
    </xf>
    <xf numFmtId="165" fontId="20" fillId="4" borderId="2" xfId="3" applyNumberFormat="1" applyFont="1" applyFill="1" applyBorder="1" applyAlignment="1">
      <alignment vertical="center"/>
    </xf>
    <xf numFmtId="165" fontId="20" fillId="4" borderId="3" xfId="3" applyNumberFormat="1" applyFont="1" applyFill="1" applyBorder="1" applyAlignment="1">
      <alignment vertical="center"/>
    </xf>
    <xf numFmtId="165" fontId="23" fillId="0" borderId="0" xfId="3" applyNumberFormat="1" applyFont="1" applyAlignment="1">
      <alignment vertical="center"/>
    </xf>
    <xf numFmtId="165" fontId="23" fillId="0" borderId="0" xfId="3" applyNumberFormat="1" applyFont="1" applyAlignment="1">
      <alignment horizontal="left" vertical="center"/>
    </xf>
    <xf numFmtId="165" fontId="20" fillId="0" borderId="0" xfId="3" applyNumberFormat="1" applyFont="1" applyAlignment="1">
      <alignment vertical="center"/>
    </xf>
    <xf numFmtId="165" fontId="20" fillId="0" borderId="0" xfId="3" applyNumberFormat="1" applyFont="1" applyAlignment="1">
      <alignment horizontal="left" vertical="center"/>
    </xf>
    <xf numFmtId="165" fontId="25" fillId="0" borderId="15" xfId="3" applyNumberFormat="1" applyFont="1" applyBorder="1" applyAlignment="1">
      <alignment vertical="center"/>
    </xf>
    <xf numFmtId="165" fontId="24" fillId="0" borderId="27" xfId="3" applyNumberFormat="1" applyFont="1" applyBorder="1" applyAlignment="1">
      <alignment horizontal="center" vertical="center" wrapText="1"/>
    </xf>
    <xf numFmtId="165" fontId="26" fillId="0" borderId="1" xfId="3" applyNumberFormat="1" applyFont="1" applyBorder="1" applyAlignment="1">
      <alignment horizontal="left" vertical="center"/>
    </xf>
    <xf numFmtId="165" fontId="27" fillId="0" borderId="3" xfId="3" applyNumberFormat="1" applyFont="1" applyBorder="1" applyAlignment="1">
      <alignment vertical="center"/>
    </xf>
    <xf numFmtId="165" fontId="25" fillId="0" borderId="3" xfId="3" applyNumberFormat="1" applyFont="1" applyBorder="1" applyAlignment="1">
      <alignment vertical="center"/>
    </xf>
    <xf numFmtId="165" fontId="27" fillId="0" borderId="25" xfId="3" applyNumberFormat="1" applyFont="1" applyBorder="1" applyAlignment="1">
      <alignment horizontal="left" vertical="center"/>
    </xf>
    <xf numFmtId="165" fontId="25" fillId="0" borderId="25" xfId="3" applyNumberFormat="1" applyFont="1" applyBorder="1" applyAlignment="1">
      <alignment horizontal="left" vertical="center"/>
    </xf>
    <xf numFmtId="165" fontId="22" fillId="0" borderId="26" xfId="3" applyNumberFormat="1" applyFont="1" applyBorder="1" applyAlignment="1">
      <alignment vertical="center"/>
    </xf>
    <xf numFmtId="165" fontId="22" fillId="0" borderId="25" xfId="3" applyNumberFormat="1" applyFont="1" applyBorder="1" applyAlignment="1">
      <alignment horizontal="left" vertical="center"/>
    </xf>
    <xf numFmtId="165" fontId="26" fillId="0" borderId="27" xfId="3" applyNumberFormat="1" applyFont="1" applyBorder="1" applyAlignment="1">
      <alignment vertical="center" wrapText="1"/>
    </xf>
    <xf numFmtId="165" fontId="22" fillId="0" borderId="28" xfId="3" applyNumberFormat="1" applyFont="1" applyBorder="1" applyAlignment="1">
      <alignment vertical="center"/>
    </xf>
    <xf numFmtId="165" fontId="26" fillId="0" borderId="27" xfId="3" applyNumberFormat="1" applyFont="1" applyBorder="1" applyAlignment="1">
      <alignment vertical="center"/>
    </xf>
    <xf numFmtId="165" fontId="27" fillId="0" borderId="28" xfId="3" applyNumberFormat="1" applyFont="1" applyBorder="1" applyAlignment="1">
      <alignment horizontal="left" vertical="center"/>
    </xf>
    <xf numFmtId="165" fontId="27" fillId="0" borderId="26" xfId="3" applyNumberFormat="1" applyFont="1" applyBorder="1" applyAlignment="1">
      <alignment horizontal="left" vertical="center"/>
    </xf>
    <xf numFmtId="165" fontId="27" fillId="0" borderId="0" xfId="3" applyNumberFormat="1" applyFont="1" applyAlignment="1">
      <alignment horizontal="left" vertical="center"/>
    </xf>
    <xf numFmtId="165" fontId="22" fillId="0" borderId="0" xfId="3" applyNumberFormat="1" applyFont="1" applyAlignment="1">
      <alignment horizontal="center" vertical="center"/>
    </xf>
    <xf numFmtId="165" fontId="24" fillId="0" borderId="0" xfId="3" applyNumberFormat="1" applyFont="1" applyAlignment="1">
      <alignment horizontal="left" vertical="center"/>
    </xf>
    <xf numFmtId="165" fontId="20" fillId="0" borderId="0" xfId="3" applyNumberFormat="1" applyFont="1" applyAlignment="1">
      <alignment horizontal="left" vertical="center" wrapText="1"/>
    </xf>
    <xf numFmtId="165" fontId="22" fillId="0" borderId="34" xfId="3" applyNumberFormat="1" applyFont="1" applyBorder="1" applyAlignment="1">
      <alignment vertical="center" wrapText="1"/>
    </xf>
    <xf numFmtId="165" fontId="22" fillId="0" borderId="17" xfId="3" applyNumberFormat="1" applyFont="1" applyBorder="1" applyAlignment="1">
      <alignment vertical="center" wrapText="1"/>
    </xf>
    <xf numFmtId="43" fontId="25" fillId="5" borderId="1" xfId="3" applyFont="1" applyFill="1" applyBorder="1" applyAlignment="1" applyProtection="1">
      <alignment horizontal="center" vertical="center"/>
      <protection locked="0"/>
    </xf>
    <xf numFmtId="165" fontId="22" fillId="0" borderId="1" xfId="3" applyNumberFormat="1" applyFont="1" applyBorder="1" applyAlignment="1">
      <alignment horizontal="center" vertical="center"/>
    </xf>
    <xf numFmtId="165" fontId="21" fillId="0" borderId="3" xfId="3" applyNumberFormat="1" applyFont="1" applyBorder="1" applyAlignment="1">
      <alignment vertical="center"/>
    </xf>
    <xf numFmtId="165" fontId="22" fillId="0" borderId="20" xfId="3" applyNumberFormat="1" applyFont="1" applyBorder="1" applyAlignment="1">
      <alignment vertical="center"/>
    </xf>
    <xf numFmtId="165" fontId="22" fillId="0" borderId="25" xfId="3" applyNumberFormat="1" applyFont="1" applyBorder="1" applyAlignment="1">
      <alignment vertical="center" wrapText="1"/>
    </xf>
    <xf numFmtId="165" fontId="22" fillId="0" borderId="17" xfId="3" applyNumberFormat="1" applyFont="1" applyBorder="1" applyAlignment="1">
      <alignment vertical="center"/>
    </xf>
    <xf numFmtId="165" fontId="25" fillId="0" borderId="1" xfId="3" applyNumberFormat="1" applyFont="1" applyBorder="1" applyAlignment="1">
      <alignment vertical="center"/>
    </xf>
    <xf numFmtId="165" fontId="25" fillId="0" borderId="25" xfId="3" quotePrefix="1" applyNumberFormat="1" applyFont="1" applyBorder="1" applyAlignment="1">
      <alignment horizontal="center" vertical="center"/>
    </xf>
    <xf numFmtId="165" fontId="25" fillId="0" borderId="3" xfId="3" applyNumberFormat="1" applyFont="1" applyBorder="1" applyAlignment="1">
      <alignment horizontal="left" vertical="center"/>
    </xf>
    <xf numFmtId="165" fontId="26" fillId="0" borderId="19" xfId="3" applyNumberFormat="1" applyFont="1" applyBorder="1" applyAlignment="1">
      <alignment vertical="center"/>
    </xf>
    <xf numFmtId="165" fontId="26" fillId="0" borderId="34" xfId="3" applyNumberFormat="1" applyFont="1" applyBorder="1" applyAlignment="1">
      <alignment vertical="center"/>
    </xf>
    <xf numFmtId="165" fontId="28" fillId="0" borderId="25" xfId="3" applyNumberFormat="1" applyFont="1" applyBorder="1" applyAlignment="1">
      <alignment horizontal="left" vertical="center"/>
    </xf>
    <xf numFmtId="165" fontId="22" fillId="0" borderId="1" xfId="3" applyNumberFormat="1" applyFont="1" applyBorder="1" applyAlignment="1">
      <alignment horizontal="left" vertical="center"/>
    </xf>
    <xf numFmtId="165" fontId="25" fillId="0" borderId="2" xfId="3" applyNumberFormat="1" applyFont="1" applyBorder="1" applyAlignment="1">
      <alignment horizontal="left" vertical="center"/>
    </xf>
    <xf numFmtId="165" fontId="22" fillId="0" borderId="1" xfId="3" applyNumberFormat="1" applyFont="1" applyBorder="1" applyAlignment="1">
      <alignment vertical="center" wrapText="1"/>
    </xf>
    <xf numFmtId="165" fontId="21" fillId="0" borderId="20" xfId="3" applyNumberFormat="1" applyFont="1" applyBorder="1" applyAlignment="1">
      <alignment vertical="center"/>
    </xf>
    <xf numFmtId="165" fontId="25" fillId="0" borderId="0" xfId="3" applyNumberFormat="1" applyFont="1" applyAlignment="1">
      <alignment horizontal="center" vertical="center" wrapText="1"/>
    </xf>
    <xf numFmtId="165" fontId="22" fillId="0" borderId="19" xfId="3" applyNumberFormat="1" applyFont="1" applyBorder="1" applyAlignment="1">
      <alignment horizontal="center" vertical="center"/>
    </xf>
    <xf numFmtId="165" fontId="25" fillId="0" borderId="3" xfId="3" applyNumberFormat="1" applyFont="1" applyBorder="1" applyAlignment="1">
      <alignment horizontal="center" vertical="center" wrapText="1"/>
    </xf>
    <xf numFmtId="165" fontId="10" fillId="0" borderId="29" xfId="3" applyNumberFormat="1" applyFont="1" applyBorder="1" applyAlignment="1">
      <alignment horizontal="left" vertical="center"/>
    </xf>
    <xf numFmtId="165" fontId="10" fillId="0" borderId="30" xfId="3" applyNumberFormat="1" applyFont="1" applyBorder="1" applyAlignment="1">
      <alignment horizontal="left" vertical="center" wrapText="1"/>
    </xf>
    <xf numFmtId="165" fontId="10" fillId="0" borderId="32" xfId="3" applyNumberFormat="1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5" fontId="11" fillId="0" borderId="16" xfId="3" applyNumberFormat="1" applyFont="1" applyBorder="1" applyAlignment="1">
      <alignment horizontal="center" vertical="center"/>
    </xf>
    <xf numFmtId="165" fontId="4" fillId="0" borderId="16" xfId="3" applyNumberFormat="1" applyFont="1" applyBorder="1" applyAlignment="1">
      <alignment vertical="center"/>
    </xf>
    <xf numFmtId="43" fontId="11" fillId="0" borderId="16" xfId="3" applyFont="1" applyBorder="1" applyAlignment="1">
      <alignment horizontal="center" vertical="center"/>
    </xf>
    <xf numFmtId="1" fontId="11" fillId="0" borderId="16" xfId="0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vertical="center"/>
    </xf>
    <xf numFmtId="165" fontId="24" fillId="0" borderId="0" xfId="3" applyNumberFormat="1" applyFont="1" applyAlignment="1">
      <alignment vertical="center"/>
    </xf>
    <xf numFmtId="165" fontId="28" fillId="0" borderId="0" xfId="3" applyNumberFormat="1" applyFont="1" applyAlignment="1">
      <alignment horizontal="left" vertical="center"/>
    </xf>
    <xf numFmtId="165" fontId="26" fillId="0" borderId="0" xfId="3" applyNumberFormat="1" applyFont="1" applyAlignment="1">
      <alignment horizontal="left" vertical="center"/>
    </xf>
    <xf numFmtId="165" fontId="22" fillId="0" borderId="0" xfId="3" applyNumberFormat="1" applyFont="1" applyAlignment="1">
      <alignment horizontal="left" vertical="center"/>
    </xf>
    <xf numFmtId="165" fontId="25" fillId="0" borderId="0" xfId="3" applyNumberFormat="1" applyFont="1" applyAlignment="1">
      <alignment vertical="center"/>
    </xf>
    <xf numFmtId="165" fontId="8" fillId="0" borderId="0" xfId="3" applyNumberFormat="1" applyFont="1" applyAlignment="1">
      <alignment horizontal="center" vertical="center"/>
    </xf>
    <xf numFmtId="165" fontId="17" fillId="0" borderId="0" xfId="3" applyNumberFormat="1" applyFont="1" applyAlignment="1">
      <alignment vertical="center"/>
    </xf>
    <xf numFmtId="43" fontId="6" fillId="0" borderId="0" xfId="6" applyFont="1" applyAlignment="1">
      <alignment vertical="center"/>
    </xf>
    <xf numFmtId="165" fontId="6" fillId="0" borderId="0" xfId="6" applyNumberFormat="1" applyFont="1" applyAlignment="1">
      <alignment vertical="center"/>
    </xf>
    <xf numFmtId="169" fontId="10" fillId="0" borderId="21" xfId="3" applyNumberFormat="1" applyFont="1" applyBorder="1" applyAlignment="1">
      <alignment horizontal="right" vertical="center" wrapText="1"/>
    </xf>
    <xf numFmtId="44" fontId="10" fillId="5" borderId="27" xfId="3" applyNumberFormat="1" applyFont="1" applyFill="1" applyBorder="1" applyAlignment="1" applyProtection="1">
      <alignment horizontal="center" vertical="center"/>
      <protection locked="0"/>
    </xf>
    <xf numFmtId="44" fontId="10" fillId="0" borderId="21" xfId="3" applyNumberFormat="1" applyFont="1" applyBorder="1" applyAlignment="1">
      <alignment horizontal="right" vertical="center" wrapText="1"/>
    </xf>
    <xf numFmtId="44" fontId="10" fillId="5" borderId="25" xfId="3" applyNumberFormat="1" applyFont="1" applyFill="1" applyBorder="1" applyAlignment="1" applyProtection="1">
      <alignment horizontal="center" vertical="center"/>
      <protection locked="0"/>
    </xf>
    <xf numFmtId="44" fontId="10" fillId="5" borderId="37" xfId="3" applyNumberFormat="1" applyFont="1" applyFill="1" applyBorder="1" applyAlignment="1" applyProtection="1">
      <alignment horizontal="center" vertical="center"/>
      <protection locked="0"/>
    </xf>
    <xf numFmtId="44" fontId="10" fillId="0" borderId="48" xfId="3" applyNumberFormat="1" applyFont="1" applyBorder="1" applyAlignment="1">
      <alignment horizontal="right" vertical="center" wrapText="1"/>
    </xf>
    <xf numFmtId="44" fontId="10" fillId="0" borderId="33" xfId="3" applyNumberFormat="1" applyFont="1" applyBorder="1" applyAlignment="1">
      <alignment horizontal="right" vertical="center" wrapText="1"/>
    </xf>
    <xf numFmtId="44" fontId="4" fillId="6" borderId="43" xfId="3" applyNumberFormat="1" applyFont="1" applyFill="1" applyBorder="1" applyAlignment="1">
      <alignment horizontal="right" vertical="center" wrapText="1"/>
    </xf>
    <xf numFmtId="44" fontId="4" fillId="6" borderId="8" xfId="3" applyNumberFormat="1" applyFont="1" applyFill="1" applyBorder="1" applyAlignment="1">
      <alignment horizontal="right" vertical="center" wrapText="1"/>
    </xf>
    <xf numFmtId="44" fontId="10" fillId="5" borderId="20" xfId="3" applyNumberFormat="1" applyFont="1" applyFill="1" applyBorder="1" applyAlignment="1" applyProtection="1">
      <alignment horizontal="center" vertical="center"/>
      <protection locked="0"/>
    </xf>
    <xf numFmtId="170" fontId="10" fillId="5" borderId="20" xfId="3" applyNumberFormat="1" applyFont="1" applyFill="1" applyBorder="1" applyAlignment="1" applyProtection="1">
      <alignment horizontal="center" vertical="center"/>
      <protection locked="0"/>
    </xf>
    <xf numFmtId="170" fontId="10" fillId="0" borderId="21" xfId="3" applyNumberFormat="1" applyFont="1" applyBorder="1" applyAlignment="1">
      <alignment horizontal="right" vertical="center" wrapText="1"/>
    </xf>
    <xf numFmtId="169" fontId="11" fillId="0" borderId="0" xfId="3" applyNumberFormat="1" applyFont="1" applyAlignment="1">
      <alignment vertical="center"/>
    </xf>
    <xf numFmtId="43" fontId="25" fillId="5" borderId="1" xfId="3" applyFont="1" applyFill="1" applyBorder="1" applyAlignment="1" applyProtection="1">
      <alignment vertical="center"/>
      <protection locked="0"/>
    </xf>
    <xf numFmtId="43" fontId="22" fillId="0" borderId="1" xfId="3" applyFont="1" applyBorder="1" applyAlignment="1">
      <alignment horizontal="center" vertical="center"/>
    </xf>
    <xf numFmtId="165" fontId="30" fillId="0" borderId="0" xfId="3" applyNumberFormat="1" applyFont="1" applyAlignment="1">
      <alignment horizontal="left" vertical="center"/>
    </xf>
    <xf numFmtId="165" fontId="32" fillId="0" borderId="0" xfId="3" applyNumberFormat="1" applyFont="1" applyAlignment="1">
      <alignment horizontal="right" vertical="center" wrapText="1"/>
    </xf>
    <xf numFmtId="167" fontId="32" fillId="0" borderId="0" xfId="3" applyNumberFormat="1" applyFont="1" applyAlignment="1">
      <alignment horizontal="center" vertical="center" wrapText="1"/>
    </xf>
    <xf numFmtId="42" fontId="32" fillId="0" borderId="0" xfId="3" applyNumberFormat="1" applyFont="1" applyAlignment="1">
      <alignment horizontal="right" vertical="center" wrapText="1"/>
    </xf>
    <xf numFmtId="165" fontId="31" fillId="3" borderId="7" xfId="3" applyNumberFormat="1" applyFont="1" applyFill="1" applyBorder="1" applyAlignment="1">
      <alignment horizontal="right" vertical="center" wrapText="1"/>
    </xf>
    <xf numFmtId="43" fontId="31" fillId="3" borderId="7" xfId="3" applyFont="1" applyFill="1" applyBorder="1" applyAlignment="1">
      <alignment horizontal="left" vertical="center" wrapText="1"/>
    </xf>
    <xf numFmtId="42" fontId="31" fillId="3" borderId="7" xfId="3" applyNumberFormat="1" applyFont="1" applyFill="1" applyBorder="1" applyAlignment="1">
      <alignment horizontal="left" vertical="center" wrapText="1"/>
    </xf>
    <xf numFmtId="42" fontId="31" fillId="3" borderId="8" xfId="3" applyNumberFormat="1" applyFont="1" applyFill="1" applyBorder="1" applyAlignment="1">
      <alignment horizontal="left" vertical="center" wrapText="1"/>
    </xf>
    <xf numFmtId="170" fontId="10" fillId="5" borderId="11" xfId="3" applyNumberFormat="1" applyFont="1" applyFill="1" applyBorder="1" applyAlignment="1" applyProtection="1">
      <alignment horizontal="center" vertical="center"/>
      <protection locked="0"/>
    </xf>
    <xf numFmtId="170" fontId="10" fillId="0" borderId="13" xfId="3" applyNumberFormat="1" applyFont="1" applyBorder="1" applyAlignment="1">
      <alignment horizontal="right" vertical="center" wrapText="1"/>
    </xf>
    <xf numFmtId="165" fontId="10" fillId="5" borderId="16" xfId="3" applyNumberFormat="1" applyFont="1" applyFill="1" applyBorder="1" applyAlignment="1" applyProtection="1">
      <alignment horizontal="right" vertical="center"/>
      <protection locked="0"/>
    </xf>
    <xf numFmtId="165" fontId="10" fillId="0" borderId="17" xfId="3" applyNumberFormat="1" applyFont="1" applyBorder="1" applyAlignment="1">
      <alignment horizontal="left" vertical="center"/>
    </xf>
    <xf numFmtId="170" fontId="10" fillId="0" borderId="33" xfId="3" applyNumberFormat="1" applyFont="1" applyBorder="1" applyAlignment="1">
      <alignment horizontal="right" vertical="center" wrapText="1"/>
    </xf>
    <xf numFmtId="170" fontId="6" fillId="0" borderId="0" xfId="3" applyNumberFormat="1" applyFont="1" applyAlignment="1">
      <alignment horizontal="center" vertical="center"/>
    </xf>
    <xf numFmtId="170" fontId="11" fillId="0" borderId="0" xfId="3" applyNumberFormat="1" applyFont="1" applyAlignment="1">
      <alignment horizontal="right" vertical="center" wrapText="1"/>
    </xf>
    <xf numFmtId="43" fontId="12" fillId="3" borderId="7" xfId="3" applyFont="1" applyFill="1" applyBorder="1" applyAlignment="1">
      <alignment horizontal="left" vertical="center" wrapText="1"/>
    </xf>
    <xf numFmtId="170" fontId="12" fillId="3" borderId="23" xfId="3" applyNumberFormat="1" applyFont="1" applyFill="1" applyBorder="1" applyAlignment="1">
      <alignment horizontal="right" vertical="center" wrapText="1"/>
    </xf>
    <xf numFmtId="170" fontId="9" fillId="3" borderId="24" xfId="3" applyNumberFormat="1" applyFont="1" applyFill="1" applyBorder="1" applyAlignment="1">
      <alignment horizontal="right" vertical="center" wrapText="1"/>
    </xf>
    <xf numFmtId="42" fontId="10" fillId="5" borderId="20" xfId="3" applyNumberFormat="1" applyFont="1" applyFill="1" applyBorder="1" applyAlignment="1" applyProtection="1">
      <alignment horizontal="center" vertical="center"/>
      <protection locked="0"/>
    </xf>
    <xf numFmtId="169" fontId="10" fillId="5" borderId="11" xfId="3" applyNumberFormat="1" applyFont="1" applyFill="1" applyBorder="1" applyAlignment="1" applyProtection="1">
      <alignment horizontal="center" vertical="center"/>
      <protection locked="0"/>
    </xf>
    <xf numFmtId="169" fontId="10" fillId="5" borderId="15" xfId="3" applyNumberFormat="1" applyFont="1" applyFill="1" applyBorder="1" applyAlignment="1" applyProtection="1">
      <alignment horizontal="center" vertical="center"/>
      <protection locked="0"/>
    </xf>
    <xf numFmtId="169" fontId="10" fillId="5" borderId="20" xfId="3" applyNumberFormat="1" applyFont="1" applyFill="1" applyBorder="1" applyAlignment="1" applyProtection="1">
      <alignment horizontal="center" vertical="center"/>
      <protection locked="0"/>
    </xf>
    <xf numFmtId="42" fontId="12" fillId="3" borderId="23" xfId="3" applyNumberFormat="1" applyFont="1" applyFill="1" applyBorder="1" applyAlignment="1">
      <alignment horizontal="right" vertical="center" wrapText="1"/>
    </xf>
    <xf numFmtId="169" fontId="9" fillId="3" borderId="24" xfId="3" applyNumberFormat="1" applyFont="1" applyFill="1" applyBorder="1" applyAlignment="1">
      <alignment horizontal="right" vertical="center" wrapText="1"/>
    </xf>
    <xf numFmtId="169" fontId="9" fillId="0" borderId="0" xfId="3" applyNumberFormat="1" applyFont="1" applyAlignment="1">
      <alignment horizontal="right" vertical="center" wrapText="1"/>
    </xf>
    <xf numFmtId="165" fontId="22" fillId="0" borderId="25" xfId="3" applyNumberFormat="1" applyFont="1" applyBorder="1" applyAlignment="1" applyProtection="1">
      <alignment horizontal="center" vertical="center"/>
      <protection locked="0"/>
    </xf>
    <xf numFmtId="165" fontId="27" fillId="0" borderId="25" xfId="3" applyNumberFormat="1" applyFont="1" applyBorder="1" applyAlignment="1">
      <alignment horizontal="center" vertical="center"/>
    </xf>
    <xf numFmtId="165" fontId="22" fillId="0" borderId="25" xfId="3" applyNumberFormat="1" applyFont="1" applyBorder="1" applyAlignment="1">
      <alignment horizontal="center" vertical="center"/>
    </xf>
    <xf numFmtId="43" fontId="11" fillId="5" borderId="25" xfId="3" applyFont="1" applyFill="1" applyBorder="1" applyAlignment="1" applyProtection="1">
      <alignment horizontal="center" vertical="center"/>
      <protection locked="0"/>
    </xf>
    <xf numFmtId="165" fontId="11" fillId="0" borderId="28" xfId="3" applyNumberFormat="1" applyFont="1" applyBorder="1" applyAlignment="1">
      <alignment horizontal="center" vertical="center"/>
    </xf>
    <xf numFmtId="165" fontId="11" fillId="5" borderId="25" xfId="3" applyNumberFormat="1" applyFont="1" applyFill="1" applyBorder="1" applyAlignment="1" applyProtection="1">
      <alignment horizontal="center" vertical="center"/>
      <protection locked="0"/>
    </xf>
    <xf numFmtId="171" fontId="11" fillId="2" borderId="25" xfId="0" applyNumberFormat="1" applyFont="1" applyFill="1" applyBorder="1" applyAlignment="1">
      <alignment horizontal="center" vertical="center"/>
    </xf>
    <xf numFmtId="43" fontId="4" fillId="2" borderId="25" xfId="3" applyFont="1" applyFill="1" applyBorder="1" applyAlignment="1">
      <alignment vertical="center"/>
    </xf>
    <xf numFmtId="165" fontId="4" fillId="0" borderId="28" xfId="3" applyNumberFormat="1" applyFont="1" applyBorder="1" applyAlignment="1">
      <alignment vertical="center"/>
    </xf>
    <xf numFmtId="165" fontId="4" fillId="2" borderId="25" xfId="3" applyNumberFormat="1" applyFont="1" applyFill="1" applyBorder="1" applyAlignment="1">
      <alignment horizontal="center" vertical="center"/>
    </xf>
    <xf numFmtId="171" fontId="4" fillId="2" borderId="25" xfId="0" applyNumberFormat="1" applyFont="1" applyFill="1" applyBorder="1" applyAlignment="1">
      <alignment horizontal="center" vertical="center"/>
    </xf>
    <xf numFmtId="43" fontId="9" fillId="2" borderId="0" xfId="3" applyFont="1" applyFill="1" applyAlignment="1">
      <alignment horizontal="right" vertical="center"/>
    </xf>
    <xf numFmtId="43" fontId="11" fillId="0" borderId="28" xfId="3" applyFont="1" applyBorder="1" applyAlignment="1">
      <alignment horizontal="center" vertical="center"/>
    </xf>
    <xf numFmtId="43" fontId="11" fillId="0" borderId="2" xfId="3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43" fontId="11" fillId="5" borderId="25" xfId="3" quotePrefix="1" applyFont="1" applyFill="1" applyBorder="1" applyAlignment="1" applyProtection="1">
      <alignment horizontal="center" vertical="center"/>
      <protection locked="0"/>
    </xf>
    <xf numFmtId="1" fontId="11" fillId="0" borderId="28" xfId="0" applyNumberFormat="1" applyFont="1" applyBorder="1" applyAlignment="1">
      <alignment horizontal="center" vertical="center"/>
    </xf>
    <xf numFmtId="171" fontId="11" fillId="0" borderId="25" xfId="0" applyNumberFormat="1" applyFont="1" applyBorder="1" applyAlignment="1">
      <alignment horizontal="right" vertical="center"/>
    </xf>
    <xf numFmtId="171" fontId="4" fillId="2" borderId="25" xfId="0" applyNumberFormat="1" applyFont="1" applyFill="1" applyBorder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171" fontId="4" fillId="0" borderId="25" xfId="0" applyNumberFormat="1" applyFont="1" applyBorder="1" applyAlignment="1">
      <alignment horizontal="right" vertical="center"/>
    </xf>
    <xf numFmtId="43" fontId="5" fillId="0" borderId="24" xfId="3" applyFont="1" applyBorder="1" applyAlignment="1">
      <alignment horizontal="right"/>
    </xf>
    <xf numFmtId="43" fontId="5" fillId="0" borderId="55" xfId="3" applyFont="1" applyBorder="1" applyAlignment="1">
      <alignment horizontal="right"/>
    </xf>
    <xf numFmtId="43" fontId="14" fillId="5" borderId="47" xfId="3" applyFont="1" applyFill="1" applyBorder="1" applyAlignment="1" applyProtection="1">
      <alignment horizontal="right"/>
      <protection locked="0"/>
    </xf>
    <xf numFmtId="43" fontId="14" fillId="5" borderId="57" xfId="3" applyFont="1" applyFill="1" applyBorder="1" applyAlignment="1" applyProtection="1">
      <alignment horizontal="right"/>
      <protection locked="0"/>
    </xf>
    <xf numFmtId="43" fontId="14" fillId="5" borderId="59" xfId="3" applyFont="1" applyFill="1" applyBorder="1" applyAlignment="1" applyProtection="1">
      <alignment horizontal="right"/>
      <protection locked="0"/>
    </xf>
    <xf numFmtId="43" fontId="14" fillId="5" borderId="5" xfId="3" applyFont="1" applyFill="1" applyBorder="1" applyAlignment="1" applyProtection="1">
      <alignment horizontal="right"/>
      <protection locked="0"/>
    </xf>
    <xf numFmtId="43" fontId="10" fillId="0" borderId="0" xfId="0" applyNumberFormat="1" applyFont="1"/>
    <xf numFmtId="43" fontId="14" fillId="0" borderId="24" xfId="3" applyFont="1" applyBorder="1" applyAlignment="1">
      <alignment horizontal="right"/>
    </xf>
    <xf numFmtId="43" fontId="5" fillId="0" borderId="25" xfId="3" applyFont="1" applyBorder="1" applyAlignment="1">
      <alignment horizontal="right"/>
    </xf>
    <xf numFmtId="10" fontId="22" fillId="5" borderId="25" xfId="5" applyNumberFormat="1" applyFont="1" applyFill="1" applyBorder="1" applyAlignment="1" applyProtection="1">
      <alignment horizontal="center" vertical="center"/>
      <protection locked="0"/>
    </xf>
    <xf numFmtId="169" fontId="10" fillId="0" borderId="61" xfId="3" applyNumberFormat="1" applyFont="1" applyBorder="1" applyAlignment="1">
      <alignment horizontal="right" vertical="center" wrapText="1"/>
    </xf>
    <xf numFmtId="169" fontId="10" fillId="0" borderId="55" xfId="3" applyNumberFormat="1" applyFont="1" applyBorder="1" applyAlignment="1">
      <alignment horizontal="right" vertical="center" wrapText="1"/>
    </xf>
    <xf numFmtId="165" fontId="10" fillId="7" borderId="25" xfId="3" applyNumberFormat="1" applyFont="1" applyFill="1" applyBorder="1" applyAlignment="1" applyProtection="1">
      <alignment vertical="center" wrapText="1"/>
      <protection locked="0"/>
    </xf>
    <xf numFmtId="165" fontId="10" fillId="7" borderId="63" xfId="3" applyNumberFormat="1" applyFont="1" applyFill="1" applyBorder="1" applyAlignment="1" applyProtection="1">
      <alignment vertical="center" wrapText="1"/>
      <protection locked="0"/>
    </xf>
    <xf numFmtId="165" fontId="10" fillId="5" borderId="22" xfId="3" applyNumberFormat="1" applyFont="1" applyFill="1" applyBorder="1" applyAlignment="1" applyProtection="1">
      <alignment horizontal="right" vertical="center"/>
      <protection locked="0"/>
    </xf>
    <xf numFmtId="165" fontId="10" fillId="0" borderId="23" xfId="3" applyNumberFormat="1" applyFont="1" applyBorder="1" applyAlignment="1">
      <alignment vertical="center"/>
    </xf>
    <xf numFmtId="44" fontId="10" fillId="5" borderId="63" xfId="3" applyNumberFormat="1" applyFont="1" applyFill="1" applyBorder="1" applyAlignment="1" applyProtection="1">
      <alignment horizontal="center" vertical="center"/>
      <protection locked="0"/>
    </xf>
    <xf numFmtId="165" fontId="10" fillId="7" borderId="27" xfId="3" applyNumberFormat="1" applyFont="1" applyFill="1" applyBorder="1" applyAlignment="1" applyProtection="1">
      <alignment vertical="center" wrapText="1"/>
      <protection locked="0"/>
    </xf>
    <xf numFmtId="165" fontId="10" fillId="5" borderId="19" xfId="3" applyNumberFormat="1" applyFont="1" applyFill="1" applyBorder="1" applyAlignment="1" applyProtection="1">
      <alignment horizontal="right" vertical="center" wrapText="1"/>
      <protection locked="0"/>
    </xf>
    <xf numFmtId="165" fontId="10" fillId="0" borderId="20" xfId="3" applyNumberFormat="1" applyFont="1" applyBorder="1" applyAlignment="1">
      <alignment vertical="center"/>
    </xf>
    <xf numFmtId="165" fontId="4" fillId="0" borderId="39" xfId="3" quotePrefix="1" applyNumberFormat="1" applyFont="1" applyBorder="1" applyAlignment="1">
      <alignment horizontal="center" vertical="center" wrapText="1"/>
    </xf>
    <xf numFmtId="42" fontId="4" fillId="0" borderId="39" xfId="3" quotePrefix="1" applyNumberFormat="1" applyFont="1" applyBorder="1" applyAlignment="1">
      <alignment horizontal="center" vertical="center" wrapText="1"/>
    </xf>
    <xf numFmtId="42" fontId="4" fillId="0" borderId="43" xfId="3" applyNumberFormat="1" applyFont="1" applyBorder="1" applyAlignment="1">
      <alignment horizontal="right" vertical="center" wrapText="1"/>
    </xf>
    <xf numFmtId="44" fontId="10" fillId="0" borderId="47" xfId="3" applyNumberFormat="1" applyFont="1" applyBorder="1" applyAlignment="1">
      <alignment horizontal="right" vertical="center" wrapText="1"/>
    </xf>
    <xf numFmtId="172" fontId="10" fillId="5" borderId="25" xfId="3" applyNumberFormat="1" applyFont="1" applyFill="1" applyBorder="1" applyAlignment="1" applyProtection="1">
      <alignment horizontal="right" vertical="center"/>
      <protection locked="0"/>
    </xf>
    <xf numFmtId="165" fontId="10" fillId="7" borderId="44" xfId="3" applyNumberFormat="1" applyFont="1" applyFill="1" applyBorder="1" applyAlignment="1">
      <alignment horizontal="left" vertical="center"/>
    </xf>
    <xf numFmtId="43" fontId="14" fillId="7" borderId="0" xfId="3" applyFont="1" applyFill="1" applyAlignment="1" applyProtection="1">
      <alignment horizontal="right"/>
      <protection locked="0"/>
    </xf>
    <xf numFmtId="165" fontId="10" fillId="7" borderId="10" xfId="3" applyNumberFormat="1" applyFont="1" applyFill="1" applyBorder="1" applyAlignment="1">
      <alignment vertical="center"/>
    </xf>
    <xf numFmtId="165" fontId="10" fillId="7" borderId="2" xfId="3" applyNumberFormat="1" applyFont="1" applyFill="1" applyBorder="1" applyAlignment="1">
      <alignment vertical="center"/>
    </xf>
    <xf numFmtId="165" fontId="10" fillId="0" borderId="26" xfId="3" applyNumberFormat="1" applyFont="1" applyBorder="1" applyAlignment="1">
      <alignment horizontal="left" vertical="center" wrapText="1"/>
    </xf>
    <xf numFmtId="44" fontId="4" fillId="6" borderId="42" xfId="3" quotePrefix="1" applyNumberFormat="1" applyFont="1" applyFill="1" applyBorder="1" applyAlignment="1">
      <alignment horizontal="center" vertical="center" wrapText="1"/>
    </xf>
    <xf numFmtId="165" fontId="4" fillId="6" borderId="22" xfId="3" quotePrefix="1" applyNumberFormat="1" applyFont="1" applyFill="1" applyBorder="1" applyAlignment="1">
      <alignment horizontal="center" vertical="center" wrapText="1"/>
    </xf>
    <xf numFmtId="165" fontId="4" fillId="6" borderId="23" xfId="3" quotePrefix="1" applyNumberFormat="1" applyFont="1" applyFill="1" applyBorder="1" applyAlignment="1">
      <alignment horizontal="center" vertical="center" wrapText="1"/>
    </xf>
    <xf numFmtId="44" fontId="4" fillId="6" borderId="63" xfId="3" quotePrefix="1" applyNumberFormat="1" applyFont="1" applyFill="1" applyBorder="1" applyAlignment="1">
      <alignment horizontal="center" vertical="center" wrapText="1"/>
    </xf>
    <xf numFmtId="165" fontId="4" fillId="6" borderId="29" xfId="3" applyNumberFormat="1" applyFont="1" applyFill="1" applyBorder="1" applyAlignment="1">
      <alignment vertical="center"/>
    </xf>
    <xf numFmtId="165" fontId="4" fillId="6" borderId="30" xfId="3" applyNumberFormat="1" applyFont="1" applyFill="1" applyBorder="1" applyAlignment="1">
      <alignment vertical="center" wrapText="1"/>
    </xf>
    <xf numFmtId="165" fontId="4" fillId="6" borderId="31" xfId="3" quotePrefix="1" applyNumberFormat="1" applyFont="1" applyFill="1" applyBorder="1" applyAlignment="1">
      <alignment horizontal="center" vertical="center" wrapText="1"/>
    </xf>
    <xf numFmtId="165" fontId="4" fillId="6" borderId="32" xfId="3" quotePrefix="1" applyNumberFormat="1" applyFont="1" applyFill="1" applyBorder="1" applyAlignment="1">
      <alignment horizontal="center" vertical="center" wrapText="1"/>
    </xf>
    <xf numFmtId="42" fontId="4" fillId="6" borderId="4" xfId="3" quotePrefix="1" applyNumberFormat="1" applyFont="1" applyFill="1" applyBorder="1" applyAlignment="1">
      <alignment horizontal="center" vertical="center" wrapText="1"/>
    </xf>
    <xf numFmtId="169" fontId="4" fillId="6" borderId="33" xfId="3" applyNumberFormat="1" applyFont="1" applyFill="1" applyBorder="1" applyAlignment="1">
      <alignment horizontal="right" vertical="center" wrapText="1"/>
    </xf>
    <xf numFmtId="44" fontId="10" fillId="0" borderId="64" xfId="3" applyNumberFormat="1" applyFont="1" applyBorder="1" applyAlignment="1">
      <alignment horizontal="right" vertical="center" wrapText="1"/>
    </xf>
    <xf numFmtId="165" fontId="9" fillId="6" borderId="7" xfId="3" applyNumberFormat="1" applyFont="1" applyFill="1" applyBorder="1" applyAlignment="1">
      <alignment horizontal="left" vertical="center" wrapText="1"/>
    </xf>
    <xf numFmtId="165" fontId="9" fillId="6" borderId="22" xfId="3" applyNumberFormat="1" applyFont="1" applyFill="1" applyBorder="1" applyAlignment="1">
      <alignment horizontal="right" vertical="center" wrapText="1"/>
    </xf>
    <xf numFmtId="43" fontId="9" fillId="6" borderId="23" xfId="3" applyFont="1" applyFill="1" applyBorder="1" applyAlignment="1">
      <alignment horizontal="left" vertical="center" wrapText="1"/>
    </xf>
    <xf numFmtId="169" fontId="9" fillId="6" borderId="23" xfId="3" applyNumberFormat="1" applyFont="1" applyFill="1" applyBorder="1" applyAlignment="1">
      <alignment horizontal="left" vertical="center" wrapText="1"/>
    </xf>
    <xf numFmtId="169" fontId="9" fillId="6" borderId="8" xfId="3" applyNumberFormat="1" applyFont="1" applyFill="1" applyBorder="1" applyAlignment="1">
      <alignment horizontal="right" vertical="center" wrapText="1"/>
    </xf>
    <xf numFmtId="43" fontId="22" fillId="7" borderId="25" xfId="3" applyFont="1" applyFill="1" applyBorder="1" applyAlignment="1" applyProtection="1">
      <alignment horizontal="center" vertical="center"/>
      <protection locked="0"/>
    </xf>
    <xf numFmtId="0" fontId="14" fillId="0" borderId="25" xfId="0" applyFont="1" applyBorder="1" applyAlignment="1">
      <alignment horizontal="left"/>
    </xf>
    <xf numFmtId="165" fontId="35" fillId="8" borderId="25" xfId="3" applyNumberFormat="1" applyFont="1" applyFill="1" applyBorder="1" applyAlignment="1">
      <alignment horizontal="center" vertical="center" wrapText="1"/>
    </xf>
    <xf numFmtId="165" fontId="36" fillId="8" borderId="25" xfId="3" applyNumberFormat="1" applyFont="1" applyFill="1" applyBorder="1" applyAlignment="1" applyProtection="1">
      <alignment horizontal="center" vertical="center"/>
      <protection locked="0"/>
    </xf>
    <xf numFmtId="9" fontId="37" fillId="8" borderId="25" xfId="5" applyFont="1" applyFill="1" applyBorder="1" applyAlignment="1">
      <alignment horizontal="center" vertical="center"/>
    </xf>
    <xf numFmtId="165" fontId="37" fillId="8" borderId="25" xfId="3" applyNumberFormat="1" applyFont="1" applyFill="1" applyBorder="1" applyAlignment="1">
      <alignment horizontal="center" vertical="center"/>
    </xf>
    <xf numFmtId="165" fontId="36" fillId="8" borderId="25" xfId="3" applyNumberFormat="1" applyFont="1" applyFill="1" applyBorder="1" applyAlignment="1">
      <alignment horizontal="center" vertical="center"/>
    </xf>
    <xf numFmtId="9" fontId="21" fillId="0" borderId="0" xfId="5" applyFont="1" applyAlignment="1">
      <alignment vertical="center"/>
    </xf>
    <xf numFmtId="165" fontId="14" fillId="0" borderId="14" xfId="3" applyNumberFormat="1" applyFont="1" applyBorder="1" applyAlignment="1">
      <alignment horizontal="left" vertical="center"/>
    </xf>
    <xf numFmtId="165" fontId="14" fillId="0" borderId="0" xfId="3" applyNumberFormat="1" applyFont="1" applyAlignment="1">
      <alignment horizontal="left" vertical="center"/>
    </xf>
    <xf numFmtId="165" fontId="10" fillId="7" borderId="1" xfId="3" applyNumberFormat="1" applyFont="1" applyFill="1" applyBorder="1" applyAlignment="1" applyProtection="1">
      <alignment horizontal="right" vertical="center"/>
      <protection locked="0"/>
    </xf>
    <xf numFmtId="165" fontId="10" fillId="7" borderId="3" xfId="3" applyNumberFormat="1" applyFont="1" applyFill="1" applyBorder="1" applyAlignment="1">
      <alignment vertical="center"/>
    </xf>
    <xf numFmtId="165" fontId="10" fillId="7" borderId="19" xfId="3" applyNumberFormat="1" applyFont="1" applyFill="1" applyBorder="1" applyAlignment="1" applyProtection="1">
      <alignment horizontal="right" vertical="center"/>
      <protection locked="0"/>
    </xf>
    <xf numFmtId="165" fontId="10" fillId="7" borderId="17" xfId="3" applyNumberFormat="1" applyFont="1" applyFill="1" applyBorder="1" applyAlignment="1">
      <alignment vertical="center"/>
    </xf>
    <xf numFmtId="44" fontId="10" fillId="7" borderId="25" xfId="3" applyNumberFormat="1" applyFont="1" applyFill="1" applyBorder="1" applyAlignment="1" applyProtection="1">
      <alignment horizontal="center" vertical="center"/>
      <protection locked="0"/>
    </xf>
    <xf numFmtId="44" fontId="10" fillId="7" borderId="26" xfId="3" applyNumberFormat="1" applyFont="1" applyFill="1" applyBorder="1" applyAlignment="1" applyProtection="1">
      <alignment horizontal="center" vertical="center"/>
      <protection locked="0"/>
    </xf>
    <xf numFmtId="165" fontId="10" fillId="0" borderId="37" xfId="3" applyNumberFormat="1" applyFont="1" applyBorder="1" applyAlignment="1">
      <alignment vertical="center" wrapText="1"/>
    </xf>
    <xf numFmtId="165" fontId="10" fillId="0" borderId="51" xfId="3" applyNumberFormat="1" applyFont="1" applyBorder="1" applyAlignment="1">
      <alignment horizontal="left" vertical="center"/>
    </xf>
    <xf numFmtId="44" fontId="10" fillId="5" borderId="52" xfId="3" applyNumberFormat="1" applyFont="1" applyFill="1" applyBorder="1" applyAlignment="1" applyProtection="1">
      <alignment horizontal="center" vertical="center"/>
      <protection locked="0"/>
    </xf>
    <xf numFmtId="44" fontId="10" fillId="5" borderId="21" xfId="7" applyFont="1" applyFill="1" applyBorder="1" applyAlignment="1">
      <alignment horizontal="right" vertical="center" wrapText="1"/>
    </xf>
    <xf numFmtId="165" fontId="15" fillId="0" borderId="28" xfId="3" applyNumberFormat="1" applyFont="1" applyBorder="1" applyAlignment="1">
      <alignment vertical="center" wrapText="1"/>
    </xf>
    <xf numFmtId="165" fontId="15" fillId="7" borderId="16" xfId="3" applyNumberFormat="1" applyFont="1" applyFill="1" applyBorder="1" applyAlignment="1" applyProtection="1">
      <alignment horizontal="right" vertical="center"/>
      <protection locked="0"/>
    </xf>
    <xf numFmtId="165" fontId="15" fillId="7" borderId="15" xfId="3" applyNumberFormat="1" applyFont="1" applyFill="1" applyBorder="1" applyAlignment="1">
      <alignment horizontal="left" vertical="center"/>
    </xf>
    <xf numFmtId="44" fontId="15" fillId="7" borderId="28" xfId="3" applyNumberFormat="1" applyFont="1" applyFill="1" applyBorder="1" applyAlignment="1" applyProtection="1">
      <alignment horizontal="center" vertical="center"/>
      <protection locked="0"/>
    </xf>
    <xf numFmtId="44" fontId="15" fillId="0" borderId="62" xfId="3" applyNumberFormat="1" applyFont="1" applyBorder="1" applyAlignment="1">
      <alignment horizontal="right" vertical="center" wrapText="1"/>
    </xf>
    <xf numFmtId="165" fontId="10" fillId="7" borderId="1" xfId="3" applyNumberFormat="1" applyFont="1" applyFill="1" applyBorder="1" applyAlignment="1">
      <alignment vertical="center"/>
    </xf>
    <xf numFmtId="44" fontId="33" fillId="5" borderId="25" xfId="3" applyNumberFormat="1" applyFont="1" applyFill="1" applyBorder="1" applyAlignment="1" applyProtection="1">
      <alignment horizontal="center" vertical="center"/>
      <protection locked="0"/>
    </xf>
    <xf numFmtId="44" fontId="14" fillId="0" borderId="8" xfId="3" applyNumberFormat="1" applyFont="1" applyBorder="1" applyAlignment="1">
      <alignment horizontal="right" vertical="center" wrapText="1"/>
    </xf>
    <xf numFmtId="44" fontId="10" fillId="0" borderId="62" xfId="3" applyNumberFormat="1" applyFont="1" applyBorder="1" applyAlignment="1">
      <alignment horizontal="right" vertical="center" wrapText="1"/>
    </xf>
    <xf numFmtId="165" fontId="14" fillId="0" borderId="14" xfId="3" applyNumberFormat="1" applyFont="1" applyBorder="1" applyAlignment="1">
      <alignment vertical="center"/>
    </xf>
    <xf numFmtId="165" fontId="10" fillId="0" borderId="17" xfId="3" applyNumberFormat="1" applyFont="1" applyBorder="1" applyAlignment="1">
      <alignment vertical="center"/>
    </xf>
    <xf numFmtId="44" fontId="10" fillId="5" borderId="26" xfId="3" applyNumberFormat="1" applyFont="1" applyFill="1" applyBorder="1" applyAlignment="1" applyProtection="1">
      <alignment horizontal="center" vertical="center"/>
      <protection locked="0"/>
    </xf>
    <xf numFmtId="165" fontId="10" fillId="0" borderId="14" xfId="3" applyNumberFormat="1" applyFont="1" applyBorder="1" applyAlignment="1">
      <alignment vertical="center"/>
    </xf>
    <xf numFmtId="165" fontId="19" fillId="0" borderId="20" xfId="0" applyNumberFormat="1" applyFont="1" applyBorder="1" applyAlignment="1">
      <alignment horizontal="center" vertical="center"/>
    </xf>
    <xf numFmtId="43" fontId="4" fillId="3" borderId="10" xfId="3" applyFont="1" applyFill="1" applyBorder="1" applyAlignment="1">
      <alignment vertical="center" wrapText="1"/>
    </xf>
    <xf numFmtId="43" fontId="4" fillId="3" borderId="37" xfId="3" applyFont="1" applyFill="1" applyBorder="1" applyAlignment="1">
      <alignment horizontal="center" vertical="center" wrapText="1"/>
    </xf>
    <xf numFmtId="165" fontId="19" fillId="5" borderId="25" xfId="0" applyNumberFormat="1" applyFont="1" applyFill="1" applyBorder="1" applyAlignment="1">
      <alignment horizontal="center" vertical="center"/>
    </xf>
    <xf numFmtId="43" fontId="4" fillId="3" borderId="37" xfId="3" applyFont="1" applyFill="1" applyBorder="1" applyAlignment="1">
      <alignment vertical="center" wrapText="1"/>
    </xf>
    <xf numFmtId="43" fontId="4" fillId="3" borderId="13" xfId="3" applyFont="1" applyFill="1" applyBorder="1" applyAlignment="1">
      <alignment horizontal="center" vertical="center" wrapText="1"/>
    </xf>
    <xf numFmtId="44" fontId="10" fillId="7" borderId="21" xfId="3" applyNumberFormat="1" applyFont="1" applyFill="1" applyBorder="1" applyAlignment="1">
      <alignment horizontal="right" vertical="center" wrapText="1"/>
    </xf>
    <xf numFmtId="165" fontId="10" fillId="5" borderId="34" xfId="3" applyNumberFormat="1" applyFont="1" applyFill="1" applyBorder="1" applyAlignment="1" applyProtection="1">
      <alignment horizontal="left" vertical="center"/>
      <protection locked="0"/>
    </xf>
    <xf numFmtId="165" fontId="19" fillId="0" borderId="26" xfId="0" applyNumberFormat="1" applyFont="1" applyBorder="1" applyAlignment="1">
      <alignment horizontal="center" vertical="center"/>
    </xf>
    <xf numFmtId="44" fontId="10" fillId="5" borderId="62" xfId="3" applyNumberFormat="1" applyFont="1" applyFill="1" applyBorder="1" applyAlignment="1">
      <alignment horizontal="right" vertical="center" wrapText="1"/>
    </xf>
    <xf numFmtId="165" fontId="10" fillId="7" borderId="34" xfId="3" applyNumberFormat="1" applyFont="1" applyFill="1" applyBorder="1" applyAlignment="1" applyProtection="1">
      <alignment horizontal="right" vertical="center"/>
      <protection locked="0"/>
    </xf>
    <xf numFmtId="165" fontId="10" fillId="7" borderId="17" xfId="3" applyNumberFormat="1" applyFont="1" applyFill="1" applyBorder="1" applyAlignment="1">
      <alignment horizontal="left" vertical="center"/>
    </xf>
    <xf numFmtId="165" fontId="10" fillId="7" borderId="26" xfId="3" applyNumberFormat="1" applyFont="1" applyFill="1" applyBorder="1" applyAlignment="1" applyProtection="1">
      <alignment horizontal="right" vertical="center"/>
      <protection locked="0"/>
    </xf>
    <xf numFmtId="165" fontId="4" fillId="7" borderId="0" xfId="3" applyNumberFormat="1" applyFont="1" applyFill="1" applyBorder="1" applyAlignment="1">
      <alignment horizontal="left" vertical="center"/>
    </xf>
    <xf numFmtId="165" fontId="4" fillId="7" borderId="0" xfId="3" applyNumberFormat="1" applyFont="1" applyFill="1" applyBorder="1" applyAlignment="1">
      <alignment horizontal="left" vertical="center" wrapText="1"/>
    </xf>
    <xf numFmtId="165" fontId="4" fillId="7" borderId="0" xfId="3" quotePrefix="1" applyNumberFormat="1" applyFont="1" applyFill="1" applyBorder="1" applyAlignment="1">
      <alignment horizontal="center" vertical="center" wrapText="1"/>
    </xf>
    <xf numFmtId="168" fontId="4" fillId="7" borderId="0" xfId="3" quotePrefix="1" applyNumberFormat="1" applyFont="1" applyFill="1" applyBorder="1" applyAlignment="1">
      <alignment horizontal="center" vertical="center" wrapText="1"/>
    </xf>
    <xf numFmtId="44" fontId="4" fillId="7" borderId="0" xfId="3" applyNumberFormat="1" applyFont="1" applyFill="1" applyBorder="1" applyAlignment="1">
      <alignment horizontal="right" vertical="center" wrapText="1"/>
    </xf>
    <xf numFmtId="165" fontId="19" fillId="7" borderId="25" xfId="0" applyNumberFormat="1" applyFont="1" applyFill="1" applyBorder="1" applyAlignment="1">
      <alignment horizontal="center" vertical="center"/>
    </xf>
    <xf numFmtId="165" fontId="10" fillId="7" borderId="3" xfId="3" applyNumberFormat="1" applyFont="1" applyFill="1" applyBorder="1" applyAlignment="1">
      <alignment horizontal="left" vertical="center"/>
    </xf>
    <xf numFmtId="165" fontId="19" fillId="7" borderId="4" xfId="0" applyNumberFormat="1" applyFont="1" applyFill="1" applyBorder="1" applyAlignment="1">
      <alignment horizontal="center" vertical="center"/>
    </xf>
    <xf numFmtId="165" fontId="33" fillId="7" borderId="31" xfId="3" applyNumberFormat="1" applyFont="1" applyFill="1" applyBorder="1" applyAlignment="1" applyProtection="1">
      <alignment horizontal="right" vertical="center"/>
      <protection locked="0"/>
    </xf>
    <xf numFmtId="165" fontId="10" fillId="7" borderId="32" xfId="3" applyNumberFormat="1" applyFont="1" applyFill="1" applyBorder="1" applyAlignment="1">
      <alignment horizontal="left" vertical="center"/>
    </xf>
    <xf numFmtId="173" fontId="33" fillId="7" borderId="4" xfId="3" applyNumberFormat="1" applyFont="1" applyFill="1" applyBorder="1" applyAlignment="1" applyProtection="1">
      <alignment horizontal="right" vertical="center"/>
      <protection locked="0"/>
    </xf>
    <xf numFmtId="165" fontId="15" fillId="7" borderId="32" xfId="3" applyNumberFormat="1" applyFont="1" applyFill="1" applyBorder="1" applyAlignment="1">
      <alignment horizontal="left" vertical="center"/>
    </xf>
    <xf numFmtId="44" fontId="10" fillId="7" borderId="20" xfId="3" applyNumberFormat="1" applyFont="1" applyFill="1" applyBorder="1" applyAlignment="1" applyProtection="1">
      <alignment horizontal="center" vertical="center"/>
      <protection locked="0"/>
    </xf>
    <xf numFmtId="165" fontId="10" fillId="7" borderId="29" xfId="3" applyNumberFormat="1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/>
    </xf>
    <xf numFmtId="0" fontId="10" fillId="0" borderId="4" xfId="0" applyFont="1" applyBorder="1"/>
    <xf numFmtId="165" fontId="10" fillId="7" borderId="31" xfId="3" applyNumberFormat="1" applyFont="1" applyFill="1" applyBorder="1" applyAlignment="1" applyProtection="1">
      <alignment horizontal="right" vertical="center"/>
      <protection locked="0"/>
    </xf>
    <xf numFmtId="172" fontId="10" fillId="7" borderId="32" xfId="3" applyNumberFormat="1" applyFont="1" applyFill="1" applyBorder="1" applyAlignment="1" applyProtection="1">
      <alignment horizontal="center" vertical="center"/>
      <protection locked="0"/>
    </xf>
    <xf numFmtId="44" fontId="10" fillId="7" borderId="5" xfId="3" applyNumberFormat="1" applyFont="1" applyFill="1" applyBorder="1" applyAlignment="1" applyProtection="1">
      <alignment horizontal="right" vertical="center"/>
      <protection locked="0"/>
    </xf>
    <xf numFmtId="42" fontId="4" fillId="6" borderId="63" xfId="3" quotePrefix="1" applyNumberFormat="1" applyFont="1" applyFill="1" applyBorder="1" applyAlignment="1">
      <alignment horizontal="center" vertical="center" wrapText="1"/>
    </xf>
    <xf numFmtId="10" fontId="22" fillId="7" borderId="25" xfId="5" applyNumberFormat="1" applyFont="1" applyFill="1" applyBorder="1" applyAlignment="1" applyProtection="1">
      <alignment horizontal="center" vertical="center"/>
      <protection locked="0"/>
    </xf>
    <xf numFmtId="9" fontId="37" fillId="7" borderId="25" xfId="5" applyFont="1" applyFill="1" applyBorder="1" applyAlignment="1">
      <alignment horizontal="center" vertical="center"/>
    </xf>
    <xf numFmtId="165" fontId="37" fillId="7" borderId="25" xfId="3" applyNumberFormat="1" applyFont="1" applyFill="1" applyBorder="1" applyAlignment="1">
      <alignment horizontal="center" vertical="center"/>
    </xf>
    <xf numFmtId="165" fontId="27" fillId="7" borderId="25" xfId="3" applyNumberFormat="1" applyFont="1" applyFill="1" applyBorder="1" applyAlignment="1">
      <alignment horizontal="center" vertical="center"/>
    </xf>
    <xf numFmtId="165" fontId="25" fillId="7" borderId="3" xfId="3" applyNumberFormat="1" applyFont="1" applyFill="1" applyBorder="1" applyAlignment="1">
      <alignment vertical="center"/>
    </xf>
    <xf numFmtId="165" fontId="25" fillId="7" borderId="3" xfId="3" applyNumberFormat="1" applyFont="1" applyFill="1" applyBorder="1" applyAlignment="1">
      <alignment horizontal="left" vertical="center"/>
    </xf>
    <xf numFmtId="165" fontId="25" fillId="7" borderId="25" xfId="3" quotePrefix="1" applyNumberFormat="1" applyFont="1" applyFill="1" applyBorder="1" applyAlignment="1">
      <alignment horizontal="center" vertical="center"/>
    </xf>
    <xf numFmtId="43" fontId="14" fillId="7" borderId="57" xfId="3" applyFont="1" applyFill="1" applyBorder="1" applyAlignment="1" applyProtection="1">
      <alignment horizontal="right"/>
      <protection locked="0"/>
    </xf>
    <xf numFmtId="43" fontId="7" fillId="4" borderId="7" xfId="3" applyFont="1" applyFill="1" applyBorder="1" applyAlignment="1">
      <alignment vertical="center"/>
    </xf>
    <xf numFmtId="43" fontId="7" fillId="4" borderId="8" xfId="3" applyFont="1" applyFill="1" applyBorder="1" applyAlignment="1">
      <alignment vertical="center"/>
    </xf>
    <xf numFmtId="43" fontId="7" fillId="4" borderId="6" xfId="3" applyFont="1" applyFill="1" applyBorder="1" applyAlignment="1">
      <alignment vertical="center"/>
    </xf>
    <xf numFmtId="165" fontId="10" fillId="0" borderId="3" xfId="3" applyNumberFormat="1" applyFont="1" applyBorder="1" applyAlignment="1">
      <alignment vertical="center" wrapText="1"/>
    </xf>
    <xf numFmtId="0" fontId="7" fillId="4" borderId="6" xfId="0" applyFont="1" applyFill="1" applyBorder="1"/>
    <xf numFmtId="0" fontId="7" fillId="4" borderId="8" xfId="0" applyFont="1" applyFill="1" applyBorder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165" fontId="10" fillId="0" borderId="15" xfId="3" applyNumberFormat="1" applyFont="1" applyBorder="1" applyAlignment="1">
      <alignment horizontal="left" vertical="center"/>
    </xf>
    <xf numFmtId="44" fontId="10" fillId="5" borderId="28" xfId="3" applyNumberFormat="1" applyFont="1" applyFill="1" applyBorder="1" applyAlignment="1" applyProtection="1">
      <alignment horizontal="center" vertical="center"/>
      <protection locked="0"/>
    </xf>
    <xf numFmtId="165" fontId="14" fillId="0" borderId="44" xfId="3" applyNumberFormat="1" applyFont="1" applyBorder="1" applyAlignment="1">
      <alignment vertical="center"/>
    </xf>
    <xf numFmtId="0" fontId="37" fillId="8" borderId="25" xfId="3" applyNumberFormat="1" applyFont="1" applyFill="1" applyBorder="1" applyAlignment="1">
      <alignment horizontal="center" vertical="center"/>
    </xf>
    <xf numFmtId="165" fontId="10" fillId="0" borderId="26" xfId="3" applyNumberFormat="1" applyFont="1" applyBorder="1" applyAlignment="1">
      <alignment vertical="center" wrapText="1"/>
    </xf>
    <xf numFmtId="0" fontId="5" fillId="0" borderId="65" xfId="0" applyFont="1" applyBorder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5" fillId="0" borderId="66" xfId="3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3" fontId="5" fillId="0" borderId="55" xfId="3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43" fontId="14" fillId="7" borderId="0" xfId="3" applyFont="1" applyFill="1" applyAlignment="1" applyProtection="1">
      <alignment horizontal="center" vertical="center"/>
      <protection locked="0"/>
    </xf>
    <xf numFmtId="43" fontId="14" fillId="0" borderId="24" xfId="3" applyFont="1" applyBorder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43" fontId="5" fillId="0" borderId="25" xfId="3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0" fontId="5" fillId="0" borderId="56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3" fontId="5" fillId="0" borderId="57" xfId="3" applyFont="1" applyBorder="1" applyAlignment="1">
      <alignment horizontal="center" vertical="center"/>
    </xf>
    <xf numFmtId="0" fontId="11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43" fontId="5" fillId="0" borderId="47" xfId="3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14" fillId="0" borderId="67" xfId="0" applyFont="1" applyBorder="1"/>
    <xf numFmtId="0" fontId="14" fillId="0" borderId="45" xfId="0" applyFont="1" applyBorder="1" applyAlignment="1">
      <alignment horizontal="center" vertical="center"/>
    </xf>
    <xf numFmtId="0" fontId="40" fillId="0" borderId="0" xfId="0" applyFont="1"/>
    <xf numFmtId="0" fontId="41" fillId="0" borderId="0" xfId="0" applyFont="1" applyAlignment="1">
      <alignment horizontal="center" vertical="center"/>
    </xf>
    <xf numFmtId="0" fontId="27" fillId="0" borderId="37" xfId="0" applyFont="1" applyBorder="1" applyAlignment="1">
      <alignment vertical="center"/>
    </xf>
    <xf numFmtId="0" fontId="40" fillId="0" borderId="37" xfId="0" applyFont="1" applyBorder="1" applyAlignment="1">
      <alignment vertical="center"/>
    </xf>
    <xf numFmtId="0" fontId="41" fillId="7" borderId="5" xfId="0" applyFont="1" applyFill="1" applyBorder="1" applyAlignment="1">
      <alignment horizontal="center" vertical="center"/>
    </xf>
    <xf numFmtId="44" fontId="43" fillId="0" borderId="55" xfId="7" applyFont="1" applyBorder="1" applyAlignment="1">
      <alignment horizontal="center" vertical="center"/>
    </xf>
    <xf numFmtId="43" fontId="14" fillId="5" borderId="64" xfId="3" applyFont="1" applyFill="1" applyBorder="1" applyAlignment="1" applyProtection="1">
      <alignment horizontal="right"/>
      <protection locked="0"/>
    </xf>
    <xf numFmtId="43" fontId="14" fillId="5" borderId="25" xfId="3" applyFont="1" applyFill="1" applyBorder="1" applyAlignment="1" applyProtection="1">
      <alignment horizontal="right"/>
      <protection locked="0"/>
    </xf>
    <xf numFmtId="43" fontId="14" fillId="5" borderId="47" xfId="3" applyFont="1" applyFill="1" applyBorder="1" applyAlignment="1" applyProtection="1">
      <alignment horizontal="center" vertical="center"/>
      <protection locked="0"/>
    </xf>
    <xf numFmtId="43" fontId="14" fillId="5" borderId="68" xfId="3" applyFont="1" applyFill="1" applyBorder="1" applyAlignment="1" applyProtection="1">
      <alignment horizontal="center" vertical="center"/>
      <protection locked="0"/>
    </xf>
    <xf numFmtId="43" fontId="14" fillId="5" borderId="5" xfId="3" applyFont="1" applyFill="1" applyBorder="1" applyAlignment="1" applyProtection="1">
      <alignment horizontal="center" vertical="center"/>
      <protection locked="0"/>
    </xf>
    <xf numFmtId="43" fontId="14" fillId="0" borderId="57" xfId="3" applyFont="1" applyFill="1" applyBorder="1" applyAlignment="1" applyProtection="1">
      <alignment horizontal="center" vertical="center"/>
      <protection locked="0"/>
    </xf>
    <xf numFmtId="43" fontId="14" fillId="7" borderId="47" xfId="3" applyFont="1" applyFill="1" applyBorder="1" applyAlignment="1" applyProtection="1">
      <alignment horizontal="center" vertical="center"/>
      <protection locked="0"/>
    </xf>
    <xf numFmtId="0" fontId="10" fillId="0" borderId="46" xfId="0" applyFont="1" applyBorder="1"/>
    <xf numFmtId="0" fontId="10" fillId="0" borderId="2" xfId="0" applyFont="1" applyBorder="1" applyAlignment="1">
      <alignment horizontal="center" vertical="center"/>
    </xf>
    <xf numFmtId="0" fontId="41" fillId="5" borderId="47" xfId="0" applyFont="1" applyFill="1" applyBorder="1" applyAlignment="1">
      <alignment horizontal="center" vertical="center"/>
    </xf>
    <xf numFmtId="44" fontId="43" fillId="5" borderId="55" xfId="7" applyFont="1" applyFill="1" applyBorder="1" applyAlignment="1">
      <alignment horizontal="center" vertical="center"/>
    </xf>
    <xf numFmtId="0" fontId="41" fillId="7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left" vertical="center" wrapText="1"/>
    </xf>
    <xf numFmtId="44" fontId="42" fillId="0" borderId="8" xfId="7" applyFont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27" fillId="0" borderId="54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7" fillId="4" borderId="7" xfId="0" applyFont="1" applyFill="1" applyBorder="1" applyAlignment="1">
      <alignment vertical="center"/>
    </xf>
    <xf numFmtId="0" fontId="7" fillId="4" borderId="8" xfId="0" applyFont="1" applyFill="1" applyBorder="1" applyAlignment="1">
      <alignment vertical="center"/>
    </xf>
    <xf numFmtId="43" fontId="11" fillId="5" borderId="27" xfId="3" applyFont="1" applyFill="1" applyBorder="1" applyAlignment="1" applyProtection="1">
      <alignment horizontal="center" vertical="center"/>
      <protection locked="0"/>
    </xf>
    <xf numFmtId="170" fontId="10" fillId="5" borderId="3" xfId="3" applyNumberFormat="1" applyFont="1" applyFill="1" applyBorder="1" applyAlignment="1" applyProtection="1">
      <alignment horizontal="center" vertical="center"/>
      <protection locked="0"/>
    </xf>
    <xf numFmtId="165" fontId="10" fillId="0" borderId="12" xfId="3" applyNumberFormat="1" applyFont="1" applyFill="1" applyBorder="1" applyAlignment="1" applyProtection="1">
      <alignment horizontal="right" vertical="center"/>
      <protection locked="0"/>
    </xf>
    <xf numFmtId="165" fontId="10" fillId="0" borderId="1" xfId="3" applyNumberFormat="1" applyFont="1" applyFill="1" applyBorder="1" applyAlignment="1" applyProtection="1">
      <alignment horizontal="right" vertical="center"/>
      <protection locked="0"/>
    </xf>
    <xf numFmtId="165" fontId="10" fillId="0" borderId="19" xfId="3" applyNumberFormat="1" applyFont="1" applyFill="1" applyBorder="1" applyAlignment="1" applyProtection="1">
      <alignment horizontal="right" vertical="center"/>
      <protection locked="0"/>
    </xf>
    <xf numFmtId="165" fontId="10" fillId="0" borderId="31" xfId="3" applyNumberFormat="1" applyFont="1" applyFill="1" applyBorder="1" applyAlignment="1" applyProtection="1">
      <alignment horizontal="right" vertical="center"/>
      <protection locked="0"/>
    </xf>
    <xf numFmtId="43" fontId="4" fillId="0" borderId="0" xfId="3" applyFont="1" applyFill="1" applyBorder="1" applyAlignment="1">
      <alignment horizontal="center" vertical="center" wrapText="1"/>
    </xf>
    <xf numFmtId="165" fontId="4" fillId="0" borderId="0" xfId="3" applyNumberFormat="1" applyFont="1" applyFill="1" applyBorder="1" applyAlignment="1">
      <alignment horizontal="center" vertical="center" wrapText="1"/>
    </xf>
    <xf numFmtId="165" fontId="4" fillId="0" borderId="0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Border="1" applyAlignment="1">
      <alignment horizontal="left" vertical="center"/>
    </xf>
    <xf numFmtId="42" fontId="4" fillId="0" borderId="0" xfId="3" applyNumberFormat="1" applyFont="1" applyFill="1" applyBorder="1" applyAlignment="1">
      <alignment horizontal="center" vertical="center"/>
    </xf>
    <xf numFmtId="170" fontId="10" fillId="0" borderId="32" xfId="3" applyNumberFormat="1" applyFont="1" applyFill="1" applyBorder="1" applyAlignment="1" applyProtection="1">
      <alignment horizontal="center" vertical="center"/>
      <protection locked="0"/>
    </xf>
    <xf numFmtId="165" fontId="14" fillId="5" borderId="36" xfId="3" applyNumberFormat="1" applyFont="1" applyFill="1" applyBorder="1" applyAlignment="1">
      <alignment vertical="center"/>
    </xf>
    <xf numFmtId="165" fontId="19" fillId="0" borderId="25" xfId="0" applyNumberFormat="1" applyFont="1" applyFill="1" applyBorder="1" applyAlignment="1">
      <alignment horizontal="center" vertical="center"/>
    </xf>
    <xf numFmtId="42" fontId="10" fillId="0" borderId="20" xfId="3" applyNumberFormat="1" applyFont="1" applyFill="1" applyBorder="1" applyAlignment="1" applyProtection="1">
      <alignment horizontal="center" vertical="center"/>
      <protection locked="0"/>
    </xf>
    <xf numFmtId="172" fontId="10" fillId="0" borderId="25" xfId="3" applyNumberFormat="1" applyFont="1" applyFill="1" applyBorder="1" applyAlignment="1" applyProtection="1">
      <alignment horizontal="right" vertical="center"/>
      <protection locked="0"/>
    </xf>
    <xf numFmtId="43" fontId="9" fillId="0" borderId="0" xfId="3" applyFont="1" applyAlignment="1">
      <alignment horizontal="right" vertical="center" wrapText="1"/>
    </xf>
    <xf numFmtId="43" fontId="4" fillId="3" borderId="49" xfId="3" applyFont="1" applyFill="1" applyBorder="1" applyAlignment="1">
      <alignment horizontal="center" vertical="center" wrapText="1"/>
    </xf>
    <xf numFmtId="43" fontId="4" fillId="3" borderId="50" xfId="3" applyFont="1" applyFill="1" applyBorder="1" applyAlignment="1">
      <alignment horizontal="center" vertical="center" wrapText="1"/>
    </xf>
    <xf numFmtId="43" fontId="4" fillId="3" borderId="51" xfId="3" applyFont="1" applyFill="1" applyBorder="1" applyAlignment="1">
      <alignment horizontal="center" vertical="center" wrapText="1"/>
    </xf>
    <xf numFmtId="43" fontId="4" fillId="3" borderId="38" xfId="3" applyFont="1" applyFill="1" applyBorder="1" applyAlignment="1">
      <alignment horizontal="center" vertical="center" wrapText="1"/>
    </xf>
    <xf numFmtId="43" fontId="4" fillId="3" borderId="39" xfId="3" applyFont="1" applyFill="1" applyBorder="1" applyAlignment="1">
      <alignment horizontal="center" vertical="center" wrapText="1"/>
    </xf>
    <xf numFmtId="43" fontId="4" fillId="3" borderId="41" xfId="3" applyFont="1" applyFill="1" applyBorder="1" applyAlignment="1">
      <alignment horizontal="center" vertical="center" wrapText="1"/>
    </xf>
    <xf numFmtId="165" fontId="4" fillId="3" borderId="52" xfId="3" applyNumberFormat="1" applyFont="1" applyFill="1" applyBorder="1" applyAlignment="1">
      <alignment horizontal="center" vertical="center" wrapText="1"/>
    </xf>
    <xf numFmtId="165" fontId="4" fillId="3" borderId="42" xfId="3" applyNumberFormat="1" applyFont="1" applyFill="1" applyBorder="1" applyAlignment="1">
      <alignment horizontal="center" vertical="center" wrapText="1"/>
    </xf>
    <xf numFmtId="165" fontId="4" fillId="3" borderId="37" xfId="3" applyNumberFormat="1" applyFont="1" applyFill="1" applyBorder="1" applyAlignment="1">
      <alignment horizontal="right" vertical="center"/>
    </xf>
    <xf numFmtId="165" fontId="4" fillId="3" borderId="4" xfId="3" applyNumberFormat="1" applyFont="1" applyFill="1" applyBorder="1" applyAlignment="1">
      <alignment horizontal="right" vertical="center"/>
    </xf>
    <xf numFmtId="165" fontId="4" fillId="3" borderId="37" xfId="3" applyNumberFormat="1" applyFont="1" applyFill="1" applyBorder="1" applyAlignment="1">
      <alignment horizontal="left" vertical="center"/>
    </xf>
    <xf numFmtId="165" fontId="4" fillId="3" borderId="4" xfId="3" applyNumberFormat="1" applyFont="1" applyFill="1" applyBorder="1" applyAlignment="1">
      <alignment horizontal="left" vertical="center"/>
    </xf>
    <xf numFmtId="42" fontId="4" fillId="3" borderId="12" xfId="3" applyNumberFormat="1" applyFont="1" applyFill="1" applyBorder="1" applyAlignment="1">
      <alignment horizontal="center" vertical="center"/>
    </xf>
    <xf numFmtId="42" fontId="4" fillId="3" borderId="13" xfId="3" applyNumberFormat="1" applyFont="1" applyFill="1" applyBorder="1" applyAlignment="1">
      <alignment horizontal="center" vertical="center"/>
    </xf>
    <xf numFmtId="43" fontId="4" fillId="3" borderId="9" xfId="3" applyFont="1" applyFill="1" applyBorder="1" applyAlignment="1">
      <alignment horizontal="left" vertical="center" wrapText="1"/>
    </xf>
    <xf numFmtId="43" fontId="4" fillId="3" borderId="10" xfId="3" applyFont="1" applyFill="1" applyBorder="1" applyAlignment="1">
      <alignment horizontal="left" vertical="center" wrapText="1"/>
    </xf>
    <xf numFmtId="43" fontId="4" fillId="3" borderId="13" xfId="3" applyFont="1" applyFill="1" applyBorder="1" applyAlignment="1">
      <alignment horizontal="left" vertical="center" wrapText="1"/>
    </xf>
    <xf numFmtId="165" fontId="14" fillId="0" borderId="44" xfId="3" applyNumberFormat="1" applyFont="1" applyBorder="1" applyAlignment="1">
      <alignment horizontal="left" vertical="center"/>
    </xf>
    <xf numFmtId="165" fontId="14" fillId="0" borderId="45" xfId="3" applyNumberFormat="1" applyFont="1" applyBorder="1" applyAlignment="1">
      <alignment horizontal="left" vertical="center"/>
    </xf>
    <xf numFmtId="165" fontId="14" fillId="0" borderId="14" xfId="3" applyNumberFormat="1" applyFont="1" applyBorder="1" applyAlignment="1">
      <alignment horizontal="left" vertical="center"/>
    </xf>
    <xf numFmtId="165" fontId="14" fillId="0" borderId="0" xfId="3" applyNumberFormat="1" applyFont="1" applyAlignment="1">
      <alignment horizontal="left" vertical="center"/>
    </xf>
    <xf numFmtId="43" fontId="4" fillId="3" borderId="49" xfId="3" applyFont="1" applyFill="1" applyBorder="1" applyAlignment="1">
      <alignment horizontal="left" vertical="center" wrapText="1"/>
    </xf>
    <xf numFmtId="43" fontId="4" fillId="3" borderId="50" xfId="3" applyFont="1" applyFill="1" applyBorder="1" applyAlignment="1">
      <alignment horizontal="left" vertical="center" wrapText="1"/>
    </xf>
    <xf numFmtId="43" fontId="4" fillId="3" borderId="48" xfId="3" applyFont="1" applyFill="1" applyBorder="1" applyAlignment="1">
      <alignment horizontal="left" vertical="center" wrapText="1"/>
    </xf>
    <xf numFmtId="43" fontId="4" fillId="0" borderId="49" xfId="3" applyFont="1" applyBorder="1" applyAlignment="1">
      <alignment horizontal="left" vertical="center"/>
    </xf>
    <xf numFmtId="43" fontId="4" fillId="0" borderId="51" xfId="3" applyFont="1" applyBorder="1" applyAlignment="1">
      <alignment horizontal="left" vertical="center"/>
    </xf>
    <xf numFmtId="43" fontId="4" fillId="0" borderId="14" xfId="3" applyFont="1" applyBorder="1" applyAlignment="1">
      <alignment horizontal="left" vertical="center"/>
    </xf>
    <xf numFmtId="43" fontId="4" fillId="0" borderId="15" xfId="3" applyFont="1" applyBorder="1" applyAlignment="1">
      <alignment horizontal="left" vertical="center"/>
    </xf>
    <xf numFmtId="43" fontId="4" fillId="0" borderId="36" xfId="3" applyFont="1" applyBorder="1" applyAlignment="1">
      <alignment horizontal="left" vertical="center"/>
    </xf>
    <xf numFmtId="43" fontId="4" fillId="0" borderId="17" xfId="3" applyFont="1" applyBorder="1" applyAlignment="1">
      <alignment horizontal="left" vertical="center"/>
    </xf>
    <xf numFmtId="43" fontId="4" fillId="5" borderId="44" xfId="3" applyFont="1" applyFill="1" applyBorder="1" applyAlignment="1">
      <alignment horizontal="left" vertical="center"/>
    </xf>
    <xf numFmtId="43" fontId="4" fillId="5" borderId="45" xfId="3" applyFont="1" applyFill="1" applyBorder="1" applyAlignment="1">
      <alignment horizontal="left" vertical="center"/>
    </xf>
    <xf numFmtId="43" fontId="4" fillId="5" borderId="14" xfId="3" applyFont="1" applyFill="1" applyBorder="1" applyAlignment="1">
      <alignment horizontal="left" vertical="center"/>
    </xf>
    <xf numFmtId="43" fontId="4" fillId="5" borderId="0" xfId="3" applyFont="1" applyFill="1" applyAlignment="1">
      <alignment horizontal="left" vertical="center"/>
    </xf>
    <xf numFmtId="43" fontId="4" fillId="5" borderId="36" xfId="3" applyFont="1" applyFill="1" applyBorder="1" applyAlignment="1">
      <alignment horizontal="left" vertical="center"/>
    </xf>
    <xf numFmtId="43" fontId="4" fillId="5" borderId="35" xfId="3" applyFont="1" applyFill="1" applyBorder="1" applyAlignment="1">
      <alignment horizontal="left" vertical="center"/>
    </xf>
    <xf numFmtId="165" fontId="14" fillId="0" borderId="49" xfId="3" applyNumberFormat="1" applyFont="1" applyBorder="1" applyAlignment="1">
      <alignment horizontal="left" vertical="center"/>
    </xf>
    <xf numFmtId="165" fontId="14" fillId="0" borderId="51" xfId="3" applyNumberFormat="1" applyFont="1" applyBorder="1" applyAlignment="1">
      <alignment horizontal="left" vertical="center"/>
    </xf>
    <xf numFmtId="165" fontId="14" fillId="0" borderId="15" xfId="3" applyNumberFormat="1" applyFont="1" applyBorder="1" applyAlignment="1">
      <alignment horizontal="left" vertical="center"/>
    </xf>
    <xf numFmtId="165" fontId="14" fillId="0" borderId="38" xfId="3" applyNumberFormat="1" applyFont="1" applyBorder="1" applyAlignment="1">
      <alignment horizontal="left" vertical="center"/>
    </xf>
    <xf numFmtId="165" fontId="14" fillId="0" borderId="41" xfId="3" applyNumberFormat="1" applyFont="1" applyBorder="1" applyAlignment="1">
      <alignment horizontal="left" vertical="center"/>
    </xf>
    <xf numFmtId="165" fontId="14" fillId="7" borderId="6" xfId="3" applyNumberFormat="1" applyFont="1" applyFill="1" applyBorder="1" applyAlignment="1" applyProtection="1">
      <alignment horizontal="left" vertical="center" wrapText="1"/>
      <protection locked="0"/>
    </xf>
    <xf numFmtId="165" fontId="14" fillId="7" borderId="23" xfId="3" applyNumberFormat="1" applyFont="1" applyFill="1" applyBorder="1" applyAlignment="1" applyProtection="1">
      <alignment horizontal="left" vertical="center" wrapText="1"/>
      <protection locked="0"/>
    </xf>
    <xf numFmtId="43" fontId="4" fillId="3" borderId="12" xfId="3" applyFont="1" applyFill="1" applyBorder="1" applyAlignment="1">
      <alignment horizontal="center" vertical="center" wrapText="1"/>
    </xf>
    <xf numFmtId="43" fontId="4" fillId="3" borderId="10" xfId="3" applyFont="1" applyFill="1" applyBorder="1" applyAlignment="1">
      <alignment horizontal="center" vertical="center" wrapText="1"/>
    </xf>
    <xf numFmtId="43" fontId="4" fillId="3" borderId="11" xfId="3" applyFont="1" applyFill="1" applyBorder="1" applyAlignment="1">
      <alignment horizontal="center" vertical="center" wrapText="1"/>
    </xf>
    <xf numFmtId="165" fontId="26" fillId="0" borderId="27" xfId="3" applyNumberFormat="1" applyFont="1" applyBorder="1" applyAlignment="1">
      <alignment horizontal="left" vertical="center"/>
    </xf>
    <xf numFmtId="165" fontId="26" fillId="0" borderId="28" xfId="3" applyNumberFormat="1" applyFont="1" applyBorder="1" applyAlignment="1">
      <alignment horizontal="left" vertical="center"/>
    </xf>
    <xf numFmtId="165" fontId="26" fillId="0" borderId="26" xfId="3" applyNumberFormat="1" applyFont="1" applyBorder="1" applyAlignment="1">
      <alignment horizontal="left" vertical="center"/>
    </xf>
    <xf numFmtId="165" fontId="22" fillId="4" borderId="1" xfId="3" applyNumberFormat="1" applyFont="1" applyFill="1" applyBorder="1" applyAlignment="1">
      <alignment horizontal="left" vertical="center" wrapText="1"/>
    </xf>
    <xf numFmtId="165" fontId="22" fillId="4" borderId="2" xfId="3" applyNumberFormat="1" applyFont="1" applyFill="1" applyBorder="1" applyAlignment="1">
      <alignment horizontal="left" vertical="center" wrapText="1"/>
    </xf>
    <xf numFmtId="165" fontId="22" fillId="4" borderId="3" xfId="3" applyNumberFormat="1" applyFont="1" applyFill="1" applyBorder="1" applyAlignment="1">
      <alignment horizontal="left" vertical="center" wrapText="1"/>
    </xf>
    <xf numFmtId="165" fontId="26" fillId="0" borderId="27" xfId="3" applyNumberFormat="1" applyFont="1" applyBorder="1" applyAlignment="1">
      <alignment horizontal="left" vertical="center" wrapText="1"/>
    </xf>
    <xf numFmtId="165" fontId="26" fillId="0" borderId="28" xfId="3" applyNumberFormat="1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165" fontId="22" fillId="0" borderId="19" xfId="3" applyNumberFormat="1" applyFont="1" applyBorder="1" applyAlignment="1">
      <alignment horizontal="center" vertical="center" wrapText="1"/>
    </xf>
    <xf numFmtId="165" fontId="22" fillId="0" borderId="20" xfId="3" applyNumberFormat="1" applyFont="1" applyBorder="1" applyAlignment="1">
      <alignment horizontal="center" vertical="center" wrapText="1"/>
    </xf>
    <xf numFmtId="165" fontId="22" fillId="0" borderId="27" xfId="3" applyNumberFormat="1" applyFont="1" applyBorder="1" applyAlignment="1">
      <alignment horizontal="center" vertical="center" wrapText="1"/>
    </xf>
    <xf numFmtId="165" fontId="22" fillId="0" borderId="26" xfId="3" applyNumberFormat="1" applyFont="1" applyBorder="1" applyAlignment="1">
      <alignment horizontal="center" vertical="center" wrapText="1"/>
    </xf>
    <xf numFmtId="165" fontId="26" fillId="0" borderId="1" xfId="3" applyNumberFormat="1" applyFont="1" applyBorder="1" applyAlignment="1">
      <alignment horizontal="left" vertical="center" wrapText="1"/>
    </xf>
    <xf numFmtId="165" fontId="26" fillId="0" borderId="3" xfId="3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2" fontId="11" fillId="5" borderId="19" xfId="0" applyNumberFormat="1" applyFont="1" applyFill="1" applyBorder="1" applyAlignment="1" applyProtection="1">
      <alignment horizontal="left" vertical="center"/>
      <protection locked="0"/>
    </xf>
    <xf numFmtId="2" fontId="11" fillId="5" borderId="20" xfId="0" applyNumberFormat="1" applyFont="1" applyFill="1" applyBorder="1" applyAlignment="1" applyProtection="1">
      <alignment horizontal="left" vertical="center"/>
      <protection locked="0"/>
    </xf>
    <xf numFmtId="2" fontId="11" fillId="5" borderId="1" xfId="0" applyNumberFormat="1" applyFont="1" applyFill="1" applyBorder="1" applyAlignment="1" applyProtection="1">
      <alignment horizontal="left" vertical="center"/>
      <protection locked="0"/>
    </xf>
    <xf numFmtId="2" fontId="11" fillId="5" borderId="3" xfId="0" applyNumberFormat="1" applyFont="1" applyFill="1" applyBorder="1" applyAlignment="1" applyProtection="1">
      <alignment horizontal="left" vertical="center"/>
      <protection locked="0"/>
    </xf>
    <xf numFmtId="2" fontId="11" fillId="0" borderId="1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0" fillId="0" borderId="60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165" fontId="39" fillId="7" borderId="25" xfId="3" applyNumberFormat="1" applyFont="1" applyFill="1" applyBorder="1" applyAlignment="1">
      <alignment horizontal="left" vertical="center"/>
    </xf>
    <xf numFmtId="165" fontId="25" fillId="7" borderId="1" xfId="3" applyNumberFormat="1" applyFont="1" applyFill="1" applyBorder="1" applyAlignment="1">
      <alignment horizontal="right" vertical="center"/>
    </xf>
    <xf numFmtId="43" fontId="25" fillId="7" borderId="1" xfId="3" applyFont="1" applyFill="1" applyBorder="1" applyAlignment="1" applyProtection="1">
      <alignment horizontal="right" vertical="center"/>
      <protection locked="0"/>
    </xf>
    <xf numFmtId="49" fontId="25" fillId="0" borderId="0" xfId="3" quotePrefix="1" applyNumberFormat="1" applyFont="1" applyAlignment="1">
      <alignment horizontal="left" vertical="center" wrapText="1"/>
    </xf>
    <xf numFmtId="49" fontId="25" fillId="0" borderId="0" xfId="3" applyNumberFormat="1" applyFont="1" applyAlignment="1">
      <alignment horizontal="left" vertical="center" wrapText="1"/>
    </xf>
  </cellXfs>
  <cellStyles count="8">
    <cellStyle name="=C:\WINNT35\SYSTEM32\COMMAND.COM" xfId="1" xr:uid="{00000000-0005-0000-0000-000000000000}"/>
    <cellStyle name="Euro" xfId="2" xr:uid="{00000000-0005-0000-0000-000001000000}"/>
    <cellStyle name="Milliers" xfId="3" builtinId="3"/>
    <cellStyle name="Milliers 2" xfId="6" xr:uid="{00000000-0005-0000-0000-000003000000}"/>
    <cellStyle name="Monétaire" xfId="7" builtinId="4"/>
    <cellStyle name="Normal" xfId="0" builtinId="0"/>
    <cellStyle name="Normale_Tarif" xfId="4" xr:uid="{00000000-0005-0000-0000-000006000000}"/>
    <cellStyle name="Pourcentage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99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8</xdr:col>
      <xdr:colOff>1928812</xdr:colOff>
      <xdr:row>33</xdr:row>
      <xdr:rowOff>31297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04813" y="3857625"/>
          <a:ext cx="14835187" cy="19362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</a:t>
          </a:r>
        </a:p>
        <a:p>
          <a:r>
            <a:rPr lang="fr-FR" sz="1100"/>
            <a:t>Date :</a:t>
          </a:r>
          <a:r>
            <a:rPr lang="fr-FR" sz="1100" baseline="0"/>
            <a:t> </a:t>
          </a:r>
          <a:endParaRPr lang="fr-FR" sz="1100"/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85</xdr:row>
      <xdr:rowOff>0</xdr:rowOff>
    </xdr:from>
    <xdr:to>
      <xdr:col>7</xdr:col>
      <xdr:colOff>1809751</xdr:colOff>
      <xdr:row>96</xdr:row>
      <xdr:rowOff>55110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1437" y="29825156"/>
          <a:ext cx="13930314" cy="196011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190498</xdr:colOff>
      <xdr:row>36</xdr:row>
      <xdr:rowOff>0</xdr:rowOff>
    </xdr:from>
    <xdr:to>
      <xdr:col>8</xdr:col>
      <xdr:colOff>2786061</xdr:colOff>
      <xdr:row>47</xdr:row>
      <xdr:rowOff>102734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76248" y="10668000"/>
          <a:ext cx="17454563" cy="19362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17318</xdr:colOff>
      <xdr:row>26</xdr:row>
      <xdr:rowOff>17317</xdr:rowOff>
    </xdr:from>
    <xdr:to>
      <xdr:col>3</xdr:col>
      <xdr:colOff>166687</xdr:colOff>
      <xdr:row>38</xdr:row>
      <xdr:rowOff>83251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14974" y="5208442"/>
          <a:ext cx="8781401" cy="19233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31</xdr:row>
      <xdr:rowOff>152400</xdr:rowOff>
    </xdr:from>
    <xdr:to>
      <xdr:col>8</xdr:col>
      <xdr:colOff>0</xdr:colOff>
      <xdr:row>41</xdr:row>
      <xdr:rowOff>47625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44929" y="6098721"/>
          <a:ext cx="9851571" cy="19362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168089</xdr:rowOff>
    </xdr:from>
    <xdr:to>
      <xdr:col>7</xdr:col>
      <xdr:colOff>33618</xdr:colOff>
      <xdr:row>26</xdr:row>
      <xdr:rowOff>54729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24119" y="4101354"/>
          <a:ext cx="5827058" cy="235193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17318</xdr:colOff>
      <xdr:row>27</xdr:row>
      <xdr:rowOff>17317</xdr:rowOff>
    </xdr:from>
    <xdr:to>
      <xdr:col>3</xdr:col>
      <xdr:colOff>1828800</xdr:colOff>
      <xdr:row>39</xdr:row>
      <xdr:rowOff>83251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74493" y="6018067"/>
          <a:ext cx="8888557" cy="235193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Titulaire</a:t>
          </a:r>
        </a:p>
        <a:p>
          <a:r>
            <a:rPr lang="fr-FR" sz="1100"/>
            <a:t>A : </a:t>
          </a:r>
        </a:p>
        <a:p>
          <a:r>
            <a:rPr lang="fr-FR" sz="1100"/>
            <a:t>Date : </a:t>
          </a:r>
        </a:p>
        <a:p>
          <a:endParaRPr lang="fr-FR" sz="1100"/>
        </a:p>
        <a:p>
          <a:r>
            <a:rPr lang="fr-FR" sz="1100"/>
            <a:t>Signature</a:t>
          </a:r>
          <a:r>
            <a:rPr lang="fr-FR" sz="1100" baseline="0"/>
            <a:t> et Cachet de L'entreprise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29"/>
  <sheetViews>
    <sheetView showGridLines="0" view="pageLayout" zoomScale="70" zoomScaleNormal="85" zoomScaleSheetLayoutView="85" zoomScalePageLayoutView="70" workbookViewId="0">
      <selection activeCell="H18" sqref="H18"/>
    </sheetView>
  </sheetViews>
  <sheetFormatPr baseColWidth="10" defaultColWidth="11.42578125" defaultRowHeight="12.75" x14ac:dyDescent="0.2"/>
  <cols>
    <col min="1" max="1" width="5.85546875" style="8" customWidth="1"/>
    <col min="2" max="2" width="31.5703125" style="10" customWidth="1"/>
    <col min="3" max="3" width="7.42578125" style="10" customWidth="1"/>
    <col min="4" max="4" width="6.28515625" style="10" hidden="1" customWidth="1"/>
    <col min="5" max="5" width="17.42578125" style="10" customWidth="1"/>
    <col min="6" max="6" width="15.140625" style="27" bestFit="1" customWidth="1"/>
    <col min="7" max="7" width="17.85546875" style="9" bestFit="1" customWidth="1"/>
    <col min="8" max="8" width="25.140625" style="28" customWidth="1"/>
    <col min="9" max="9" width="28.42578125" style="59" customWidth="1"/>
    <col min="10" max="10" width="4.42578125" style="8" customWidth="1"/>
    <col min="11" max="16384" width="11.42578125" style="8"/>
  </cols>
  <sheetData>
    <row r="2" spans="2:17" s="1" customFormat="1" ht="19.5" thickBot="1" x14ac:dyDescent="0.25">
      <c r="B2" s="2"/>
      <c r="C2" s="3"/>
      <c r="D2" s="3"/>
      <c r="E2" s="3"/>
      <c r="F2" s="4"/>
      <c r="G2" s="5"/>
      <c r="H2" s="6"/>
      <c r="I2" s="6"/>
      <c r="J2" s="7"/>
      <c r="K2" s="7"/>
      <c r="L2" s="7"/>
      <c r="M2" s="7"/>
      <c r="N2" s="7"/>
      <c r="O2" s="7"/>
      <c r="P2" s="7"/>
      <c r="Q2" s="7"/>
    </row>
    <row r="3" spans="2:17" ht="24" thickBot="1" x14ac:dyDescent="0.25">
      <c r="B3" s="405" t="s">
        <v>166</v>
      </c>
      <c r="C3" s="403"/>
      <c r="D3" s="403"/>
      <c r="E3" s="403"/>
      <c r="F3" s="403"/>
      <c r="G3" s="403"/>
      <c r="H3" s="403"/>
      <c r="I3" s="404"/>
    </row>
    <row r="4" spans="2:17" ht="6" customHeight="1" x14ac:dyDescent="0.2">
      <c r="B4" s="8"/>
      <c r="C4" s="9"/>
      <c r="F4" s="10"/>
      <c r="G4" s="10"/>
      <c r="H4" s="11"/>
      <c r="I4" s="11"/>
      <c r="J4" s="11"/>
      <c r="K4" s="11"/>
    </row>
    <row r="5" spans="2:17" ht="18.75" x14ac:dyDescent="0.2">
      <c r="B5" s="12" t="s">
        <v>16</v>
      </c>
      <c r="C5" s="13"/>
      <c r="D5" s="13"/>
      <c r="E5" s="13"/>
      <c r="F5" s="13"/>
      <c r="G5" s="13"/>
      <c r="H5" s="14"/>
      <c r="I5" s="15"/>
      <c r="J5" s="11"/>
      <c r="K5" s="11"/>
    </row>
    <row r="6" spans="2:17" ht="5.25" customHeight="1" thickBot="1" x14ac:dyDescent="0.25">
      <c r="B6" s="16"/>
      <c r="C6" s="16"/>
      <c r="D6" s="16"/>
      <c r="E6" s="16"/>
      <c r="F6" s="16"/>
      <c r="G6" s="16"/>
      <c r="H6" s="16"/>
      <c r="I6" s="16"/>
    </row>
    <row r="7" spans="2:17" ht="15.75" x14ac:dyDescent="0.2">
      <c r="B7" s="491" t="s">
        <v>1</v>
      </c>
      <c r="C7" s="492"/>
      <c r="D7" s="493"/>
      <c r="E7" s="497" t="s">
        <v>13</v>
      </c>
      <c r="F7" s="499" t="s">
        <v>9</v>
      </c>
      <c r="G7" s="501" t="s">
        <v>7</v>
      </c>
      <c r="H7" s="503" t="s">
        <v>10</v>
      </c>
      <c r="I7" s="504"/>
    </row>
    <row r="8" spans="2:17" ht="16.5" thickBot="1" x14ac:dyDescent="0.25">
      <c r="B8" s="494"/>
      <c r="C8" s="495"/>
      <c r="D8" s="496"/>
      <c r="E8" s="498"/>
      <c r="F8" s="500"/>
      <c r="G8" s="502"/>
      <c r="H8" s="17" t="s">
        <v>11</v>
      </c>
      <c r="I8" s="18" t="s">
        <v>12</v>
      </c>
    </row>
    <row r="9" spans="2:17" ht="6.75" customHeight="1" x14ac:dyDescent="0.2">
      <c r="B9" s="19"/>
      <c r="C9" s="20"/>
      <c r="D9" s="20"/>
      <c r="E9" s="20"/>
      <c r="F9" s="21"/>
      <c r="G9" s="22"/>
      <c r="H9" s="23"/>
      <c r="I9" s="24"/>
    </row>
    <row r="10" spans="2:17" ht="9.75" customHeight="1" x14ac:dyDescent="0.2">
      <c r="B10" s="25"/>
      <c r="C10" s="26"/>
      <c r="D10" s="26"/>
      <c r="E10" s="26"/>
      <c r="I10" s="29"/>
    </row>
    <row r="11" spans="2:17" ht="8.25" customHeight="1" x14ac:dyDescent="0.2">
      <c r="B11" s="19"/>
      <c r="C11" s="20"/>
      <c r="D11" s="20"/>
      <c r="E11" s="20"/>
      <c r="F11" s="21"/>
      <c r="G11" s="22"/>
      <c r="H11" s="23"/>
      <c r="I11" s="24"/>
    </row>
    <row r="12" spans="2:17" ht="8.25" customHeight="1" thickBot="1" x14ac:dyDescent="0.25">
      <c r="B12" s="25"/>
      <c r="C12" s="26"/>
      <c r="D12" s="26"/>
      <c r="E12" s="26"/>
      <c r="I12" s="29"/>
    </row>
    <row r="13" spans="2:17" ht="16.5" customHeight="1" thickBot="1" x14ac:dyDescent="0.25">
      <c r="B13" s="30" t="s">
        <v>84</v>
      </c>
      <c r="C13" s="31"/>
      <c r="D13" s="31"/>
      <c r="E13" s="31"/>
      <c r="F13" s="32"/>
      <c r="G13" s="33"/>
      <c r="H13" s="34"/>
      <c r="I13" s="35"/>
    </row>
    <row r="14" spans="2:17" s="36" customFormat="1" ht="15" x14ac:dyDescent="0.2">
      <c r="B14" s="37" t="s">
        <v>101</v>
      </c>
      <c r="C14" s="38"/>
      <c r="D14" s="38"/>
      <c r="E14" s="39"/>
      <c r="F14" s="476">
        <v>1</v>
      </c>
      <c r="G14" s="41" t="s">
        <v>167</v>
      </c>
      <c r="H14" s="245"/>
      <c r="I14" s="246">
        <f>H14*F14</f>
        <v>0</v>
      </c>
    </row>
    <row r="15" spans="2:17" s="36" customFormat="1" ht="15" x14ac:dyDescent="0.2">
      <c r="B15" s="45" t="s">
        <v>50</v>
      </c>
      <c r="C15" s="46"/>
      <c r="D15" s="46"/>
      <c r="E15" s="47"/>
      <c r="F15" s="477">
        <v>1</v>
      </c>
      <c r="G15" s="72" t="s">
        <v>167</v>
      </c>
      <c r="H15" s="475"/>
      <c r="I15" s="233">
        <f>H15*F15</f>
        <v>0</v>
      </c>
    </row>
    <row r="16" spans="2:17" s="36" customFormat="1" ht="15" x14ac:dyDescent="0.2">
      <c r="B16" s="45" t="s">
        <v>120</v>
      </c>
      <c r="C16" s="46"/>
      <c r="D16" s="46"/>
      <c r="E16" s="47"/>
      <c r="F16" s="477">
        <v>1</v>
      </c>
      <c r="G16" s="72" t="s">
        <v>167</v>
      </c>
      <c r="H16" s="475"/>
      <c r="I16" s="233">
        <f>H16*F16</f>
        <v>0</v>
      </c>
    </row>
    <row r="17" spans="2:9" s="36" customFormat="1" ht="15.75" customHeight="1" x14ac:dyDescent="0.2">
      <c r="B17" s="45" t="s">
        <v>96</v>
      </c>
      <c r="C17" s="46"/>
      <c r="D17" s="46"/>
      <c r="E17" s="47"/>
      <c r="F17" s="478">
        <v>1</v>
      </c>
      <c r="G17" s="49" t="s">
        <v>167</v>
      </c>
      <c r="H17" s="232"/>
      <c r="I17" s="233">
        <f>H17*F17</f>
        <v>0</v>
      </c>
    </row>
    <row r="18" spans="2:9" s="36" customFormat="1" ht="15.75" customHeight="1" thickBot="1" x14ac:dyDescent="0.25">
      <c r="B18" s="204"/>
      <c r="C18" s="205"/>
      <c r="D18" s="205"/>
      <c r="E18" s="206"/>
      <c r="F18" s="479"/>
      <c r="G18" s="88"/>
      <c r="H18" s="485"/>
      <c r="I18" s="249"/>
    </row>
    <row r="19" spans="2:9" ht="8.25" customHeight="1" thickBot="1" x14ac:dyDescent="0.25">
      <c r="B19" s="25"/>
      <c r="C19" s="26"/>
      <c r="D19" s="26"/>
      <c r="E19" s="26"/>
      <c r="H19" s="250"/>
      <c r="I19" s="251"/>
    </row>
    <row r="20" spans="2:9" ht="16.5" customHeight="1" thickBot="1" x14ac:dyDescent="0.25">
      <c r="B20" s="50" t="s">
        <v>102</v>
      </c>
      <c r="C20" s="51"/>
      <c r="D20" s="51"/>
      <c r="E20" s="51"/>
      <c r="F20" s="51"/>
      <c r="G20" s="252"/>
      <c r="H20" s="253"/>
      <c r="I20" s="254">
        <f>SUM(I14:I18)</f>
        <v>0</v>
      </c>
    </row>
    <row r="21" spans="2:9" ht="18.75" x14ac:dyDescent="0.2">
      <c r="E21" s="52"/>
      <c r="F21" s="53"/>
      <c r="G21" s="52"/>
      <c r="H21" s="54"/>
      <c r="I21" s="29"/>
    </row>
    <row r="22" spans="2:9" ht="18.75" customHeight="1" x14ac:dyDescent="0.2">
      <c r="E22" s="26"/>
      <c r="F22" s="490"/>
      <c r="G22" s="490"/>
      <c r="H22" s="490"/>
      <c r="I22" s="55"/>
    </row>
    <row r="23" spans="2:9" ht="15.75" x14ac:dyDescent="0.2">
      <c r="E23" s="26"/>
      <c r="G23" s="490"/>
      <c r="H23" s="490"/>
      <c r="I23" s="55"/>
    </row>
    <row r="24" spans="2:9" ht="15.75" customHeight="1" x14ac:dyDescent="0.2">
      <c r="E24" s="26"/>
      <c r="H24" s="29"/>
      <c r="I24" s="55"/>
    </row>
    <row r="25" spans="2:9" ht="15.75" x14ac:dyDescent="0.2">
      <c r="B25" s="56"/>
      <c r="C25" s="56"/>
      <c r="D25" s="56"/>
      <c r="E25" s="56"/>
      <c r="I25" s="57"/>
    </row>
    <row r="29" spans="2:9" s="58" customFormat="1" x14ac:dyDescent="0.2">
      <c r="B29" s="10"/>
      <c r="C29" s="10"/>
      <c r="D29" s="10"/>
      <c r="E29" s="10"/>
      <c r="F29" s="27"/>
      <c r="G29" s="9"/>
      <c r="H29" s="28"/>
      <c r="I29" s="59"/>
    </row>
  </sheetData>
  <mergeCells count="7">
    <mergeCell ref="F22:H22"/>
    <mergeCell ref="G23:H23"/>
    <mergeCell ref="B7:D8"/>
    <mergeCell ref="E7:E8"/>
    <mergeCell ref="F7:F8"/>
    <mergeCell ref="G7:G8"/>
    <mergeCell ref="H7:I7"/>
  </mergeCells>
  <pageMargins left="0.70866141732283472" right="0.70866141732283472" top="0.82677165354330717" bottom="0.74803149606299213" header="0.31496062992125984" footer="0.31496062992125984"/>
  <pageSetup paperSize="9" scale="85" orientation="landscape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B2:P87"/>
  <sheetViews>
    <sheetView showGridLines="0" view="pageLayout" topLeftCell="A76" zoomScale="70" zoomScaleNormal="100" zoomScaleSheetLayoutView="90" zoomScalePageLayoutView="70" workbookViewId="0">
      <selection activeCell="A86" sqref="A86:XFD92"/>
    </sheetView>
  </sheetViews>
  <sheetFormatPr baseColWidth="10" defaultColWidth="11.42578125" defaultRowHeight="12.75" x14ac:dyDescent="0.2"/>
  <cols>
    <col min="1" max="1" width="5.85546875" style="8" customWidth="1"/>
    <col min="2" max="2" width="23.140625" style="10" customWidth="1"/>
    <col min="3" max="3" width="45.85546875" style="10" customWidth="1"/>
    <col min="4" max="4" width="72.28515625" style="10" bestFit="1" customWidth="1"/>
    <col min="5" max="5" width="15.140625" style="27" bestFit="1" customWidth="1"/>
    <col min="6" max="6" width="17.85546875" style="9" bestFit="1" customWidth="1"/>
    <col min="7" max="7" width="25.140625" style="28" customWidth="1"/>
    <col min="8" max="8" width="28.42578125" style="59" customWidth="1"/>
    <col min="9" max="9" width="4.42578125" style="8" customWidth="1"/>
    <col min="10" max="10" width="29.85546875" style="8" bestFit="1" customWidth="1"/>
    <col min="11" max="12" width="12.85546875" style="8" bestFit="1" customWidth="1"/>
    <col min="13" max="16384" width="11.42578125" style="8"/>
  </cols>
  <sheetData>
    <row r="2" spans="2:16" s="1" customFormat="1" ht="19.5" thickBot="1" x14ac:dyDescent="0.25">
      <c r="B2" s="2"/>
      <c r="C2" s="3"/>
      <c r="D2" s="3"/>
      <c r="E2" s="4"/>
      <c r="F2" s="5"/>
      <c r="G2" s="6"/>
      <c r="H2" s="6"/>
      <c r="I2" s="7"/>
      <c r="J2" s="7"/>
      <c r="K2" s="7"/>
      <c r="L2" s="7"/>
      <c r="M2" s="7"/>
      <c r="N2" s="7"/>
      <c r="O2" s="7"/>
      <c r="P2" s="7"/>
    </row>
    <row r="3" spans="2:16" ht="24" customHeight="1" thickBot="1" x14ac:dyDescent="0.25">
      <c r="B3" s="405" t="s">
        <v>165</v>
      </c>
      <c r="C3" s="403"/>
      <c r="D3" s="403"/>
      <c r="E3" s="403"/>
      <c r="F3" s="403"/>
      <c r="G3" s="403"/>
      <c r="H3" s="404"/>
    </row>
    <row r="4" spans="2:16" ht="6" customHeight="1" x14ac:dyDescent="0.2">
      <c r="B4" s="8"/>
      <c r="C4" s="9"/>
      <c r="E4" s="10"/>
      <c r="F4" s="10"/>
      <c r="G4" s="11"/>
      <c r="H4" s="11"/>
      <c r="I4" s="11"/>
      <c r="J4" s="11"/>
    </row>
    <row r="5" spans="2:16" ht="18.75" x14ac:dyDescent="0.2">
      <c r="B5" s="12" t="s">
        <v>16</v>
      </c>
      <c r="C5" s="13"/>
      <c r="D5" s="13"/>
      <c r="E5" s="13"/>
      <c r="F5" s="13"/>
      <c r="G5" s="14"/>
      <c r="H5" s="15"/>
      <c r="I5" s="11"/>
      <c r="J5" s="11"/>
    </row>
    <row r="6" spans="2:16" ht="5.25" customHeight="1" thickBot="1" x14ac:dyDescent="0.25">
      <c r="B6" s="16"/>
      <c r="C6" s="16"/>
      <c r="D6" s="16"/>
      <c r="E6" s="16"/>
      <c r="F6" s="16"/>
      <c r="G6" s="16"/>
      <c r="H6" s="16"/>
    </row>
    <row r="7" spans="2:16" ht="15.75" x14ac:dyDescent="0.2">
      <c r="B7" s="491" t="s">
        <v>1</v>
      </c>
      <c r="C7" s="492"/>
      <c r="D7" s="497" t="s">
        <v>13</v>
      </c>
      <c r="E7" s="499" t="s">
        <v>9</v>
      </c>
      <c r="F7" s="501" t="s">
        <v>7</v>
      </c>
      <c r="G7" s="503" t="s">
        <v>10</v>
      </c>
      <c r="H7" s="504"/>
    </row>
    <row r="8" spans="2:16" ht="16.5" thickBot="1" x14ac:dyDescent="0.25">
      <c r="B8" s="494"/>
      <c r="C8" s="495"/>
      <c r="D8" s="498"/>
      <c r="E8" s="500"/>
      <c r="F8" s="502"/>
      <c r="G8" s="17" t="s">
        <v>11</v>
      </c>
      <c r="H8" s="18" t="s">
        <v>12</v>
      </c>
    </row>
    <row r="9" spans="2:16" ht="16.5" thickBot="1" x14ac:dyDescent="0.25">
      <c r="B9" s="480"/>
      <c r="C9" s="480"/>
      <c r="D9" s="481"/>
      <c r="E9" s="482"/>
      <c r="F9" s="483"/>
      <c r="G9" s="484"/>
      <c r="H9" s="484"/>
    </row>
    <row r="10" spans="2:16" s="60" customFormat="1" ht="15.75" x14ac:dyDescent="0.2">
      <c r="B10" s="505" t="s">
        <v>34</v>
      </c>
      <c r="C10" s="506"/>
      <c r="D10" s="506"/>
      <c r="E10" s="506"/>
      <c r="F10" s="506"/>
      <c r="G10" s="506"/>
      <c r="H10" s="507"/>
    </row>
    <row r="11" spans="2:16" s="36" customFormat="1" ht="15" x14ac:dyDescent="0.2">
      <c r="B11" s="61" t="s">
        <v>74</v>
      </c>
      <c r="C11" s="62"/>
      <c r="D11" s="63"/>
      <c r="E11" s="339"/>
      <c r="F11" s="340"/>
      <c r="G11" s="343"/>
      <c r="H11" s="348">
        <v>0</v>
      </c>
    </row>
    <row r="12" spans="2:16" s="36" customFormat="1" ht="15" x14ac:dyDescent="0.2">
      <c r="B12" s="61" t="s">
        <v>95</v>
      </c>
      <c r="C12" s="62"/>
      <c r="D12" s="63"/>
      <c r="E12" s="339"/>
      <c r="F12" s="340"/>
      <c r="G12" s="343"/>
      <c r="H12" s="348"/>
    </row>
    <row r="13" spans="2:16" s="36" customFormat="1" ht="15" x14ac:dyDescent="0.2">
      <c r="B13" s="61" t="s">
        <v>91</v>
      </c>
      <c r="C13" s="62"/>
      <c r="D13" s="63"/>
      <c r="E13" s="339"/>
      <c r="F13" s="340"/>
      <c r="G13" s="343"/>
      <c r="H13" s="348"/>
    </row>
    <row r="14" spans="2:16" s="36" customFormat="1" ht="15" x14ac:dyDescent="0.2">
      <c r="B14" s="45" t="s">
        <v>168</v>
      </c>
      <c r="C14" s="46"/>
      <c r="D14" s="66"/>
      <c r="E14" s="339"/>
      <c r="F14" s="342"/>
      <c r="G14" s="344"/>
      <c r="H14" s="348"/>
    </row>
    <row r="15" spans="2:16" s="60" customFormat="1" ht="16.5" thickBot="1" x14ac:dyDescent="0.25">
      <c r="B15" s="317" t="s">
        <v>2</v>
      </c>
      <c r="C15" s="318"/>
      <c r="D15" s="318"/>
      <c r="E15" s="319"/>
      <c r="F15" s="320" t="s">
        <v>19</v>
      </c>
      <c r="G15" s="321" t="s">
        <v>19</v>
      </c>
      <c r="H15" s="322">
        <f>SUM(H11:H14)</f>
        <v>0</v>
      </c>
      <c r="J15" s="234"/>
    </row>
    <row r="16" spans="2:16" s="60" customFormat="1" ht="8.25" customHeight="1" thickBot="1" x14ac:dyDescent="0.25">
      <c r="B16" s="67"/>
      <c r="C16" s="68"/>
      <c r="D16" s="68"/>
      <c r="E16" s="69"/>
      <c r="F16" s="69"/>
      <c r="G16" s="70"/>
      <c r="H16" s="24"/>
    </row>
    <row r="17" spans="2:8" ht="15.75" x14ac:dyDescent="0.2">
      <c r="B17" s="505" t="s">
        <v>36</v>
      </c>
      <c r="C17" s="506"/>
      <c r="D17" s="506"/>
      <c r="E17" s="506"/>
      <c r="F17" s="506"/>
      <c r="G17" s="506"/>
      <c r="H17" s="507"/>
    </row>
    <row r="18" spans="2:8" s="36" customFormat="1" ht="15" x14ac:dyDescent="0.2">
      <c r="B18" s="508" t="s">
        <v>38</v>
      </c>
      <c r="C18" s="509"/>
      <c r="D18" s="73" t="s">
        <v>39</v>
      </c>
      <c r="E18" s="71"/>
      <c r="F18" s="72" t="s">
        <v>7</v>
      </c>
      <c r="G18" s="223"/>
      <c r="H18" s="224">
        <f t="shared" ref="H18:H39" si="0">G18*E18</f>
        <v>0</v>
      </c>
    </row>
    <row r="19" spans="2:8" s="36" customFormat="1" ht="15" x14ac:dyDescent="0.2">
      <c r="B19" s="510"/>
      <c r="C19" s="511"/>
      <c r="D19" s="73" t="s">
        <v>21</v>
      </c>
      <c r="E19" s="64"/>
      <c r="F19" s="72" t="s">
        <v>7</v>
      </c>
      <c r="G19" s="223"/>
      <c r="H19" s="224">
        <f t="shared" si="0"/>
        <v>0</v>
      </c>
    </row>
    <row r="20" spans="2:8" s="36" customFormat="1" ht="15" x14ac:dyDescent="0.2">
      <c r="B20" s="510"/>
      <c r="C20" s="511"/>
      <c r="D20" s="73" t="s">
        <v>75</v>
      </c>
      <c r="E20" s="64"/>
      <c r="F20" s="49" t="s">
        <v>18</v>
      </c>
      <c r="G20" s="223"/>
      <c r="H20" s="224">
        <f>G20</f>
        <v>0</v>
      </c>
    </row>
    <row r="21" spans="2:8" s="36" customFormat="1" ht="15" x14ac:dyDescent="0.2">
      <c r="B21" s="510"/>
      <c r="C21" s="511"/>
      <c r="D21" s="73" t="s">
        <v>76</v>
      </c>
      <c r="E21" s="64"/>
      <c r="F21" s="49" t="s">
        <v>18</v>
      </c>
      <c r="G21" s="223"/>
      <c r="H21" s="224">
        <f t="shared" ref="H21:H22" si="1">G21</f>
        <v>0</v>
      </c>
    </row>
    <row r="22" spans="2:8" s="36" customFormat="1" ht="15" x14ac:dyDescent="0.2">
      <c r="B22" s="510"/>
      <c r="C22" s="511"/>
      <c r="D22" s="73" t="s">
        <v>41</v>
      </c>
      <c r="E22" s="64"/>
      <c r="F22" s="49" t="s">
        <v>7</v>
      </c>
      <c r="G22" s="223"/>
      <c r="H22" s="224">
        <f t="shared" si="1"/>
        <v>0</v>
      </c>
    </row>
    <row r="23" spans="2:8" s="36" customFormat="1" ht="15" x14ac:dyDescent="0.2">
      <c r="B23" s="510"/>
      <c r="C23" s="511"/>
      <c r="D23" s="73" t="s">
        <v>40</v>
      </c>
      <c r="E23" s="64"/>
      <c r="F23" s="72" t="s">
        <v>7</v>
      </c>
      <c r="G23" s="225"/>
      <c r="H23" s="323">
        <f t="shared" si="0"/>
        <v>0</v>
      </c>
    </row>
    <row r="24" spans="2:8" s="36" customFormat="1" ht="15.75" thickBot="1" x14ac:dyDescent="0.25">
      <c r="B24" s="337"/>
      <c r="C24" s="338"/>
      <c r="D24" s="349" t="s">
        <v>93</v>
      </c>
      <c r="E24" s="350"/>
      <c r="F24" s="351"/>
      <c r="G24" s="352"/>
      <c r="H24" s="353">
        <f>SUM(H18:H23)</f>
        <v>0</v>
      </c>
    </row>
    <row r="25" spans="2:8" s="36" customFormat="1" ht="15" x14ac:dyDescent="0.2">
      <c r="B25" s="527" t="s">
        <v>92</v>
      </c>
      <c r="C25" s="528"/>
      <c r="D25" s="345" t="s">
        <v>77</v>
      </c>
      <c r="E25" s="40"/>
      <c r="F25" s="346" t="s">
        <v>7</v>
      </c>
      <c r="G25" s="347"/>
      <c r="H25" s="227">
        <f>G25</f>
        <v>0</v>
      </c>
    </row>
    <row r="26" spans="2:8" s="36" customFormat="1" ht="15" x14ac:dyDescent="0.2">
      <c r="B26" s="510"/>
      <c r="C26" s="529"/>
      <c r="D26" s="415" t="s">
        <v>139</v>
      </c>
      <c r="E26" s="71"/>
      <c r="F26" s="411"/>
      <c r="G26" s="412"/>
      <c r="H26" s="357"/>
    </row>
    <row r="27" spans="2:8" s="36" customFormat="1" ht="15" x14ac:dyDescent="0.2">
      <c r="B27" s="510"/>
      <c r="C27" s="529"/>
      <c r="D27" s="73" t="s">
        <v>121</v>
      </c>
      <c r="E27" s="64"/>
      <c r="F27" s="72" t="s">
        <v>7</v>
      </c>
      <c r="G27" s="225"/>
      <c r="H27" s="323">
        <f>G27</f>
        <v>0</v>
      </c>
    </row>
    <row r="28" spans="2:8" s="36" customFormat="1" ht="15.75" thickBot="1" x14ac:dyDescent="0.25">
      <c r="B28" s="530"/>
      <c r="C28" s="531"/>
      <c r="D28" s="349" t="s">
        <v>94</v>
      </c>
      <c r="E28" s="350"/>
      <c r="F28" s="386"/>
      <c r="G28" s="352"/>
      <c r="H28" s="353">
        <f>SUM(H25:H27)</f>
        <v>0</v>
      </c>
    </row>
    <row r="29" spans="2:8" s="36" customFormat="1" ht="15" x14ac:dyDescent="0.2">
      <c r="B29" s="527" t="s">
        <v>122</v>
      </c>
      <c r="C29" s="528"/>
      <c r="D29" s="310" t="s">
        <v>78</v>
      </c>
      <c r="E29" s="40"/>
      <c r="F29" s="359" t="s">
        <v>7</v>
      </c>
      <c r="G29" s="226"/>
      <c r="H29" s="227">
        <f>G29*E29</f>
        <v>0</v>
      </c>
    </row>
    <row r="30" spans="2:8" s="36" customFormat="1" ht="15" x14ac:dyDescent="0.2">
      <c r="B30" s="510"/>
      <c r="C30" s="529"/>
      <c r="D30" s="311" t="s">
        <v>123</v>
      </c>
      <c r="E30" s="64"/>
      <c r="F30" s="65" t="s">
        <v>7</v>
      </c>
      <c r="G30" s="225"/>
      <c r="H30" s="224">
        <f t="shared" si="0"/>
        <v>0</v>
      </c>
    </row>
    <row r="31" spans="2:8" s="36" customFormat="1" ht="15" x14ac:dyDescent="0.2">
      <c r="B31" s="510"/>
      <c r="C31" s="529"/>
      <c r="D31" s="311" t="s">
        <v>35</v>
      </c>
      <c r="E31" s="64"/>
      <c r="F31" s="65" t="s">
        <v>7</v>
      </c>
      <c r="G31" s="225"/>
      <c r="H31" s="224">
        <f t="shared" si="0"/>
        <v>0</v>
      </c>
    </row>
    <row r="32" spans="2:8" s="36" customFormat="1" ht="15" x14ac:dyDescent="0.2">
      <c r="B32" s="510"/>
      <c r="C32" s="529"/>
      <c r="D32" s="311" t="s">
        <v>37</v>
      </c>
      <c r="E32" s="64"/>
      <c r="F32" s="65" t="s">
        <v>7</v>
      </c>
      <c r="G32" s="225"/>
      <c r="H32" s="224">
        <f t="shared" si="0"/>
        <v>0</v>
      </c>
    </row>
    <row r="33" spans="2:8" s="36" customFormat="1" ht="15" x14ac:dyDescent="0.2">
      <c r="B33" s="510"/>
      <c r="C33" s="529"/>
      <c r="D33" s="354" t="s">
        <v>124</v>
      </c>
      <c r="E33" s="64"/>
      <c r="F33" s="65" t="s">
        <v>7</v>
      </c>
      <c r="G33" s="355"/>
      <c r="H33" s="323">
        <f t="shared" si="0"/>
        <v>0</v>
      </c>
    </row>
    <row r="34" spans="2:8" s="36" customFormat="1" ht="15" x14ac:dyDescent="0.2">
      <c r="B34" s="510"/>
      <c r="C34" s="529"/>
      <c r="D34" s="354" t="s">
        <v>103</v>
      </c>
      <c r="E34" s="64"/>
      <c r="F34" s="65" t="s">
        <v>7</v>
      </c>
      <c r="G34" s="355"/>
      <c r="H34" s="323">
        <f t="shared" si="0"/>
        <v>0</v>
      </c>
    </row>
    <row r="35" spans="2:8" s="36" customFormat="1" ht="15.75" thickBot="1" x14ac:dyDescent="0.25">
      <c r="B35" s="530"/>
      <c r="C35" s="531"/>
      <c r="D35" s="349" t="s">
        <v>125</v>
      </c>
      <c r="E35" s="350"/>
      <c r="F35" s="351"/>
      <c r="G35" s="352"/>
      <c r="H35" s="353">
        <f>SUM(H29:H33)</f>
        <v>0</v>
      </c>
    </row>
    <row r="36" spans="2:8" s="36" customFormat="1" ht="15.75" thickBot="1" x14ac:dyDescent="0.25">
      <c r="B36" s="532" t="s">
        <v>72</v>
      </c>
      <c r="C36" s="533"/>
      <c r="D36" s="296"/>
      <c r="E36" s="297"/>
      <c r="F36" s="298" t="s">
        <v>7</v>
      </c>
      <c r="G36" s="299"/>
      <c r="H36" s="356">
        <f>G36*E36</f>
        <v>0</v>
      </c>
    </row>
    <row r="37" spans="2:8" s="36" customFormat="1" ht="15" x14ac:dyDescent="0.2">
      <c r="B37" s="486" t="s">
        <v>79</v>
      </c>
      <c r="C37" s="64"/>
      <c r="D37" s="295"/>
      <c r="E37" s="64"/>
      <c r="F37" s="65" t="s">
        <v>7</v>
      </c>
      <c r="G37" s="223"/>
      <c r="H37" s="224">
        <f t="shared" si="0"/>
        <v>0</v>
      </c>
    </row>
    <row r="38" spans="2:8" s="36" customFormat="1" ht="15" x14ac:dyDescent="0.2">
      <c r="B38" s="358"/>
      <c r="C38" s="84"/>
      <c r="D38" s="300"/>
      <c r="E38" s="48"/>
      <c r="F38" s="302"/>
      <c r="G38" s="223"/>
      <c r="H38" s="224">
        <f t="shared" si="0"/>
        <v>0</v>
      </c>
    </row>
    <row r="39" spans="2:8" s="36" customFormat="1" ht="15.75" thickBot="1" x14ac:dyDescent="0.25">
      <c r="B39" s="83"/>
      <c r="C39" s="84"/>
      <c r="D39" s="300"/>
      <c r="E39" s="301"/>
      <c r="F39" s="302"/>
      <c r="G39" s="223"/>
      <c r="H39" s="224">
        <f t="shared" si="0"/>
        <v>0</v>
      </c>
    </row>
    <row r="40" spans="2:8" s="1" customFormat="1" ht="16.5" thickBot="1" x14ac:dyDescent="0.25">
      <c r="B40" s="144" t="s">
        <v>42</v>
      </c>
      <c r="C40" s="145"/>
      <c r="D40" s="145"/>
      <c r="E40" s="314" t="s">
        <v>19</v>
      </c>
      <c r="F40" s="315" t="s">
        <v>19</v>
      </c>
      <c r="G40" s="316" t="s">
        <v>19</v>
      </c>
      <c r="H40" s="230">
        <f>SUM(H35:H39)+H28+H24</f>
        <v>0</v>
      </c>
    </row>
    <row r="41" spans="2:8" s="1" customFormat="1" ht="8.25" customHeight="1" thickBot="1" x14ac:dyDescent="0.25">
      <c r="B41" s="79"/>
      <c r="C41" s="80"/>
      <c r="D41" s="80"/>
      <c r="E41" s="303"/>
      <c r="F41" s="303"/>
      <c r="G41" s="304"/>
      <c r="H41" s="305"/>
    </row>
    <row r="42" spans="2:8" s="1" customFormat="1" ht="16.5" thickBot="1" x14ac:dyDescent="0.25">
      <c r="B42" s="512" t="s">
        <v>118</v>
      </c>
      <c r="C42" s="513"/>
      <c r="D42" s="513"/>
      <c r="E42" s="513"/>
      <c r="F42" s="513"/>
      <c r="G42" s="513"/>
      <c r="H42" s="514"/>
    </row>
    <row r="43" spans="2:8" s="1" customFormat="1" ht="15.75" x14ac:dyDescent="0.2">
      <c r="B43" s="515" t="s">
        <v>126</v>
      </c>
      <c r="C43" s="516"/>
      <c r="D43" s="149" t="s">
        <v>127</v>
      </c>
      <c r="E43" s="40"/>
      <c r="F43" s="76" t="s">
        <v>7</v>
      </c>
      <c r="G43" s="226"/>
      <c r="H43" s="224">
        <f>G43*E43</f>
        <v>0</v>
      </c>
    </row>
    <row r="44" spans="2:8" s="1" customFormat="1" ht="15.75" x14ac:dyDescent="0.2">
      <c r="B44" s="517"/>
      <c r="C44" s="518"/>
      <c r="D44" s="312" t="s">
        <v>80</v>
      </c>
      <c r="E44" s="71"/>
      <c r="F44" s="359" t="s">
        <v>7</v>
      </c>
      <c r="G44" s="360"/>
      <c r="H44" s="224">
        <f t="shared" ref="H44:H49" si="2">G44*E44</f>
        <v>0</v>
      </c>
    </row>
    <row r="45" spans="2:8" s="1" customFormat="1" ht="15.75" x14ac:dyDescent="0.2">
      <c r="B45" s="517"/>
      <c r="C45" s="518"/>
      <c r="D45" s="312" t="s">
        <v>128</v>
      </c>
      <c r="E45" s="71"/>
      <c r="F45" s="359" t="s">
        <v>7</v>
      </c>
      <c r="G45" s="360"/>
      <c r="H45" s="224">
        <f t="shared" si="2"/>
        <v>0</v>
      </c>
    </row>
    <row r="46" spans="2:8" s="1" customFormat="1" ht="15.75" x14ac:dyDescent="0.2">
      <c r="B46" s="517"/>
      <c r="C46" s="518"/>
      <c r="D46" s="78" t="s">
        <v>129</v>
      </c>
      <c r="E46" s="64"/>
      <c r="F46" s="65" t="s">
        <v>7</v>
      </c>
      <c r="G46" s="225"/>
      <c r="H46" s="224">
        <f t="shared" si="2"/>
        <v>0</v>
      </c>
    </row>
    <row r="47" spans="2:8" s="1" customFormat="1" ht="15.75" x14ac:dyDescent="0.2">
      <c r="B47" s="519"/>
      <c r="C47" s="520"/>
      <c r="D47" s="78" t="s">
        <v>104</v>
      </c>
      <c r="E47" s="64"/>
      <c r="F47" s="65" t="s">
        <v>7</v>
      </c>
      <c r="G47" s="225"/>
      <c r="H47" s="224">
        <f t="shared" si="2"/>
        <v>0</v>
      </c>
    </row>
    <row r="48" spans="2:8" s="1" customFormat="1" ht="15.75" x14ac:dyDescent="0.2">
      <c r="B48" s="521" t="s">
        <v>43</v>
      </c>
      <c r="C48" s="522"/>
      <c r="D48" s="150"/>
      <c r="E48" s="64"/>
      <c r="F48" s="65" t="s">
        <v>7</v>
      </c>
      <c r="G48" s="225"/>
      <c r="H48" s="224">
        <f t="shared" si="2"/>
        <v>0</v>
      </c>
    </row>
    <row r="49" spans="2:10" s="1" customFormat="1" ht="15.75" x14ac:dyDescent="0.2">
      <c r="B49" s="523"/>
      <c r="C49" s="524"/>
      <c r="D49" s="78"/>
      <c r="E49" s="64"/>
      <c r="F49" s="65" t="s">
        <v>7</v>
      </c>
      <c r="G49" s="225"/>
      <c r="H49" s="224">
        <f t="shared" si="2"/>
        <v>0</v>
      </c>
    </row>
    <row r="50" spans="2:10" s="1" customFormat="1" ht="15.75" x14ac:dyDescent="0.2">
      <c r="B50" s="525"/>
      <c r="C50" s="526"/>
      <c r="D50" s="78"/>
      <c r="E50" s="64"/>
      <c r="F50" s="65" t="s">
        <v>7</v>
      </c>
      <c r="G50" s="225"/>
      <c r="H50" s="306">
        <f t="shared" ref="H50" si="3">G50*E50</f>
        <v>0</v>
      </c>
    </row>
    <row r="51" spans="2:10" s="1" customFormat="1" ht="16.5" thickBot="1" x14ac:dyDescent="0.25">
      <c r="B51" s="137" t="s">
        <v>119</v>
      </c>
      <c r="C51" s="138"/>
      <c r="D51" s="138"/>
      <c r="E51" s="139" t="s">
        <v>19</v>
      </c>
      <c r="F51" s="140" t="s">
        <v>19</v>
      </c>
      <c r="G51" s="313" t="s">
        <v>19</v>
      </c>
      <c r="H51" s="229">
        <f>SUM(H43:H50)</f>
        <v>0</v>
      </c>
    </row>
    <row r="52" spans="2:10" s="1" customFormat="1" ht="9.75" customHeight="1" thickBot="1" x14ac:dyDescent="0.25">
      <c r="B52" s="77"/>
      <c r="C52" s="77"/>
      <c r="D52" s="81"/>
      <c r="E52" s="81"/>
      <c r="F52" s="81"/>
      <c r="G52" s="81"/>
      <c r="H52" s="82"/>
    </row>
    <row r="53" spans="2:10" s="1" customFormat="1" ht="24" customHeight="1" x14ac:dyDescent="0.2">
      <c r="B53" s="505" t="s">
        <v>105</v>
      </c>
      <c r="C53" s="506"/>
      <c r="D53" s="506"/>
      <c r="E53" s="534" t="s">
        <v>108</v>
      </c>
      <c r="F53" s="536"/>
      <c r="G53" s="366" t="s">
        <v>109</v>
      </c>
      <c r="H53" s="367" t="s">
        <v>111</v>
      </c>
    </row>
    <row r="54" spans="2:10" s="60" customFormat="1" ht="15.75" customHeight="1" x14ac:dyDescent="0.2">
      <c r="B54" s="83"/>
      <c r="C54" s="84"/>
      <c r="D54" s="85"/>
      <c r="E54" s="477"/>
      <c r="F54" s="72"/>
      <c r="G54" s="489"/>
      <c r="H54" s="224"/>
    </row>
    <row r="55" spans="2:10" s="36" customFormat="1" ht="15" x14ac:dyDescent="0.2">
      <c r="B55" s="61"/>
      <c r="C55" s="406"/>
      <c r="D55" s="370"/>
      <c r="E55" s="64"/>
      <c r="F55" s="72" t="s">
        <v>20</v>
      </c>
      <c r="G55" s="307"/>
      <c r="H55" s="224">
        <f>G55*E55</f>
        <v>0</v>
      </c>
    </row>
    <row r="56" spans="2:10" s="36" customFormat="1" ht="15" x14ac:dyDescent="0.2">
      <c r="B56" s="361" t="s">
        <v>48</v>
      </c>
      <c r="C56" s="369" t="s">
        <v>49</v>
      </c>
      <c r="D56" s="370"/>
      <c r="E56" s="372"/>
      <c r="F56" s="373"/>
      <c r="G56" s="374"/>
      <c r="H56" s="371">
        <f>G56*E56</f>
        <v>0</v>
      </c>
    </row>
    <row r="57" spans="2:10" s="36" customFormat="1" ht="15.75" thickBot="1" x14ac:dyDescent="0.25">
      <c r="B57" s="92"/>
      <c r="C57" s="93"/>
      <c r="D57" s="382"/>
      <c r="E57" s="383"/>
      <c r="F57" s="384"/>
      <c r="G57" s="385"/>
      <c r="H57" s="228"/>
    </row>
    <row r="58" spans="2:10" s="36" customFormat="1" ht="16.5" thickBot="1" x14ac:dyDescent="0.25">
      <c r="B58" s="137" t="s">
        <v>106</v>
      </c>
      <c r="C58" s="138"/>
      <c r="D58" s="138"/>
      <c r="E58" s="139">
        <f>SUM(E54:E54)</f>
        <v>0</v>
      </c>
      <c r="F58" s="140" t="s">
        <v>20</v>
      </c>
      <c r="G58" s="141"/>
      <c r="H58" s="229">
        <f>SUM(H54:H57)</f>
        <v>0</v>
      </c>
    </row>
    <row r="59" spans="2:10" s="36" customFormat="1" ht="16.5" thickBot="1" x14ac:dyDescent="0.25">
      <c r="B59" s="375"/>
      <c r="C59" s="376"/>
      <c r="D59" s="376"/>
      <c r="E59" s="377"/>
      <c r="F59" s="377"/>
      <c r="G59" s="378"/>
      <c r="H59" s="379"/>
    </row>
    <row r="60" spans="2:10" s="36" customFormat="1" ht="15.75" customHeight="1" x14ac:dyDescent="0.2">
      <c r="B60" s="505" t="s">
        <v>130</v>
      </c>
      <c r="C60" s="506"/>
      <c r="D60" s="364" t="s">
        <v>107</v>
      </c>
      <c r="E60" s="534" t="s">
        <v>112</v>
      </c>
      <c r="F60" s="535"/>
      <c r="G60" s="366" t="s">
        <v>109</v>
      </c>
      <c r="H60" s="367" t="s">
        <v>110</v>
      </c>
    </row>
    <row r="61" spans="2:10" s="36" customFormat="1" ht="15.75" customHeight="1" x14ac:dyDescent="0.2">
      <c r="B61" s="83"/>
      <c r="C61" s="84"/>
      <c r="D61" s="487"/>
      <c r="E61" s="477"/>
      <c r="F61" s="72"/>
      <c r="G61" s="488"/>
      <c r="H61" s="224"/>
      <c r="J61" s="8"/>
    </row>
    <row r="62" spans="2:10" s="36" customFormat="1" ht="15.75" customHeight="1" x14ac:dyDescent="0.2">
      <c r="B62" s="413" t="s">
        <v>131</v>
      </c>
      <c r="C62" s="84"/>
      <c r="D62" s="487"/>
      <c r="E62" s="477"/>
      <c r="F62" s="72"/>
      <c r="G62" s="488"/>
      <c r="H62" s="224"/>
      <c r="J62" s="8"/>
    </row>
    <row r="63" spans="2:10" s="36" customFormat="1" ht="15.75" customHeight="1" x14ac:dyDescent="0.2">
      <c r="B63" s="413"/>
      <c r="C63" s="84"/>
      <c r="D63" s="365"/>
      <c r="E63" s="64"/>
      <c r="F63" s="72" t="s">
        <v>20</v>
      </c>
      <c r="G63" s="255"/>
      <c r="H63" s="224"/>
      <c r="J63" s="8"/>
    </row>
    <row r="64" spans="2:10" s="36" customFormat="1" ht="15.75" customHeight="1" x14ac:dyDescent="0.2">
      <c r="B64" s="413"/>
      <c r="C64" s="84"/>
      <c r="D64" s="365"/>
      <c r="E64" s="64"/>
      <c r="F64" s="72" t="s">
        <v>20</v>
      </c>
      <c r="G64" s="255"/>
      <c r="H64" s="224"/>
      <c r="J64" s="8"/>
    </row>
    <row r="65" spans="2:10" s="36" customFormat="1" ht="15.75" customHeight="1" x14ac:dyDescent="0.2">
      <c r="B65" s="413" t="s">
        <v>132</v>
      </c>
      <c r="C65" s="84"/>
      <c r="D65" s="487"/>
      <c r="E65" s="477"/>
      <c r="F65" s="72"/>
      <c r="G65" s="488"/>
      <c r="H65" s="224"/>
      <c r="J65" s="8"/>
    </row>
    <row r="66" spans="2:10" s="36" customFormat="1" ht="15.75" customHeight="1" x14ac:dyDescent="0.2">
      <c r="B66" s="83"/>
      <c r="C66" s="84"/>
      <c r="D66" s="365"/>
      <c r="E66" s="64"/>
      <c r="F66" s="72" t="s">
        <v>20</v>
      </c>
      <c r="G66" s="255"/>
      <c r="H66" s="224"/>
      <c r="J66" s="8"/>
    </row>
    <row r="67" spans="2:10" s="36" customFormat="1" ht="15" x14ac:dyDescent="0.2">
      <c r="B67" s="83"/>
      <c r="C67" s="84"/>
      <c r="D67" s="365"/>
      <c r="E67" s="64"/>
      <c r="F67" s="72" t="s">
        <v>20</v>
      </c>
      <c r="G67" s="231"/>
      <c r="H67" s="224">
        <f>G67*E63</f>
        <v>0</v>
      </c>
      <c r="J67" s="8"/>
    </row>
    <row r="68" spans="2:10" ht="15.75" customHeight="1" thickBot="1" x14ac:dyDescent="0.25">
      <c r="B68" s="83"/>
      <c r="C68" s="84"/>
      <c r="D68" s="362"/>
      <c r="E68" s="341"/>
      <c r="F68" s="142"/>
      <c r="G68" s="143"/>
      <c r="H68" s="368"/>
    </row>
    <row r="69" spans="2:10" ht="16.5" thickBot="1" x14ac:dyDescent="0.25">
      <c r="B69" s="144" t="s">
        <v>73</v>
      </c>
      <c r="C69" s="145"/>
      <c r="D69" s="145"/>
      <c r="E69" s="314" t="s">
        <v>19</v>
      </c>
      <c r="F69" s="315" t="s">
        <v>20</v>
      </c>
      <c r="G69" s="394" t="s">
        <v>19</v>
      </c>
      <c r="H69" s="230">
        <f>SUM(H61:H68)</f>
        <v>0</v>
      </c>
    </row>
    <row r="70" spans="2:10" s="36" customFormat="1" ht="16.5" thickBot="1" x14ac:dyDescent="0.25">
      <c r="B70" s="375"/>
      <c r="C70" s="376"/>
      <c r="D70" s="376"/>
      <c r="E70" s="377"/>
      <c r="F70" s="377"/>
      <c r="G70" s="378"/>
      <c r="H70" s="379"/>
    </row>
    <row r="71" spans="2:10" s="86" customFormat="1" ht="15.75" customHeight="1" x14ac:dyDescent="0.2">
      <c r="B71" s="505" t="s">
        <v>133</v>
      </c>
      <c r="C71" s="506"/>
      <c r="D71" s="363"/>
      <c r="E71" s="363"/>
      <c r="F71" s="363"/>
      <c r="G71" s="363"/>
      <c r="H71" s="367" t="s">
        <v>114</v>
      </c>
    </row>
    <row r="72" spans="2:10" s="87" customFormat="1" ht="15" x14ac:dyDescent="0.25">
      <c r="B72" s="308" t="s">
        <v>134</v>
      </c>
      <c r="C72" s="330"/>
      <c r="D72" s="380"/>
      <c r="E72" s="339"/>
      <c r="F72" s="381"/>
      <c r="G72" s="143"/>
      <c r="H72" s="348"/>
      <c r="J72" s="36"/>
    </row>
    <row r="73" spans="2:10" s="36" customFormat="1" ht="15" x14ac:dyDescent="0.2">
      <c r="B73" s="361" t="s">
        <v>48</v>
      </c>
      <c r="C73" s="369" t="s">
        <v>49</v>
      </c>
      <c r="D73" s="380"/>
      <c r="E73" s="339"/>
      <c r="F73" s="381"/>
      <c r="G73" s="387"/>
      <c r="H73" s="348"/>
    </row>
    <row r="74" spans="2:10" s="60" customFormat="1" ht="16.5" thickBot="1" x14ac:dyDescent="0.3">
      <c r="B74" s="388"/>
      <c r="C74" s="389"/>
      <c r="D74" s="390"/>
      <c r="E74" s="391"/>
      <c r="F74" s="384"/>
      <c r="G74" s="392"/>
      <c r="H74" s="393"/>
      <c r="J74" s="36"/>
    </row>
    <row r="75" spans="2:10" ht="16.5" customHeight="1" thickBot="1" x14ac:dyDescent="0.25">
      <c r="B75" s="144" t="s">
        <v>113</v>
      </c>
      <c r="C75" s="145"/>
      <c r="D75" s="145"/>
      <c r="E75" s="146"/>
      <c r="F75" s="147"/>
      <c r="G75" s="148"/>
      <c r="H75" s="230">
        <f>SUM(H72:H74)</f>
        <v>0</v>
      </c>
    </row>
    <row r="76" spans="2:10" ht="16.5" thickBot="1" x14ac:dyDescent="0.25">
      <c r="B76" s="74"/>
      <c r="C76" s="75"/>
      <c r="D76" s="75"/>
      <c r="E76" s="238"/>
      <c r="F76" s="237"/>
      <c r="G76" s="239"/>
      <c r="H76" s="240"/>
    </row>
    <row r="77" spans="2:10" ht="16.5" thickBot="1" x14ac:dyDescent="0.25">
      <c r="B77" s="30" t="s">
        <v>51</v>
      </c>
      <c r="C77" s="31"/>
      <c r="D77" s="31"/>
      <c r="E77" s="241"/>
      <c r="F77" s="242"/>
      <c r="G77" s="243"/>
      <c r="H77" s="244"/>
    </row>
    <row r="78" spans="2:10" ht="15" x14ac:dyDescent="0.2">
      <c r="B78" s="37" t="s">
        <v>52</v>
      </c>
      <c r="C78" s="38"/>
      <c r="D78" s="39"/>
      <c r="E78" s="40"/>
      <c r="F78" s="41" t="s">
        <v>7</v>
      </c>
      <c r="G78" s="256"/>
      <c r="H78" s="294">
        <f>G78*E78</f>
        <v>0</v>
      </c>
    </row>
    <row r="79" spans="2:10" ht="15" x14ac:dyDescent="0.2">
      <c r="B79" s="42" t="s">
        <v>53</v>
      </c>
      <c r="C79" s="43"/>
      <c r="D79" s="44"/>
      <c r="E79" s="247"/>
      <c r="F79" s="248" t="s">
        <v>7</v>
      </c>
      <c r="G79" s="257"/>
      <c r="H79" s="293">
        <f>G79*E79</f>
        <v>0</v>
      </c>
    </row>
    <row r="80" spans="2:10" ht="15.75" thickBot="1" x14ac:dyDescent="0.25">
      <c r="B80" s="89" t="s">
        <v>22</v>
      </c>
      <c r="C80" s="90"/>
      <c r="D80" s="91"/>
      <c r="E80" s="48"/>
      <c r="F80" s="49" t="s">
        <v>7</v>
      </c>
      <c r="G80" s="258"/>
      <c r="H80" s="222">
        <f>G80*E80</f>
        <v>0</v>
      </c>
    </row>
    <row r="81" spans="2:8" ht="16.5" thickBot="1" x14ac:dyDescent="0.25">
      <c r="B81" s="144" t="s">
        <v>44</v>
      </c>
      <c r="C81" s="324"/>
      <c r="D81" s="324"/>
      <c r="E81" s="325"/>
      <c r="F81" s="326"/>
      <c r="G81" s="327"/>
      <c r="H81" s="328">
        <f>SUM(H78:H80)</f>
        <v>0</v>
      </c>
    </row>
    <row r="82" spans="2:8" ht="16.5" thickBot="1" x14ac:dyDescent="0.25">
      <c r="B82" s="25"/>
      <c r="C82" s="26"/>
      <c r="D82" s="26"/>
      <c r="H82" s="55"/>
    </row>
    <row r="83" spans="2:8" ht="19.5" thickBot="1" x14ac:dyDescent="0.25">
      <c r="B83" s="50" t="s">
        <v>59</v>
      </c>
      <c r="C83" s="51"/>
      <c r="D83" s="51"/>
      <c r="E83" s="51"/>
      <c r="F83" s="252"/>
      <c r="G83" s="259"/>
      <c r="H83" s="260">
        <f>H81+H75+H69+H58+H51+H40+H15</f>
        <v>0</v>
      </c>
    </row>
    <row r="84" spans="2:8" ht="18.75" x14ac:dyDescent="0.2">
      <c r="D84" s="52"/>
      <c r="E84" s="53"/>
      <c r="F84" s="52"/>
      <c r="G84" s="54"/>
      <c r="H84" s="261"/>
    </row>
    <row r="85" spans="2:8" ht="18.75" x14ac:dyDescent="0.2">
      <c r="D85" s="52"/>
      <c r="E85" s="53"/>
      <c r="F85" s="52"/>
      <c r="G85" s="54"/>
      <c r="H85" s="261"/>
    </row>
    <row r="86" spans="2:8" ht="15.75" x14ac:dyDescent="0.2">
      <c r="D86" s="26"/>
      <c r="G86" s="29"/>
      <c r="H86" s="55"/>
    </row>
    <row r="87" spans="2:8" ht="15.75" x14ac:dyDescent="0.2">
      <c r="B87" s="56"/>
      <c r="C87" s="56"/>
      <c r="D87" s="56"/>
      <c r="H87" s="57"/>
    </row>
  </sheetData>
  <sheetProtection selectLockedCells="1"/>
  <mergeCells count="19">
    <mergeCell ref="B60:C60"/>
    <mergeCell ref="E60:F60"/>
    <mergeCell ref="B53:D53"/>
    <mergeCell ref="E53:F53"/>
    <mergeCell ref="B71:C71"/>
    <mergeCell ref="B10:H10"/>
    <mergeCell ref="B18:C23"/>
    <mergeCell ref="B42:H42"/>
    <mergeCell ref="B43:C47"/>
    <mergeCell ref="B48:C50"/>
    <mergeCell ref="B25:C28"/>
    <mergeCell ref="B29:C35"/>
    <mergeCell ref="B17:H17"/>
    <mergeCell ref="B36:C36"/>
    <mergeCell ref="G7:H7"/>
    <mergeCell ref="E7:E8"/>
    <mergeCell ref="F7:F8"/>
    <mergeCell ref="D7:D8"/>
    <mergeCell ref="B7:C8"/>
  </mergeCells>
  <phoneticPr fontId="3" type="noConversion"/>
  <pageMargins left="0.70866141732283472" right="0.70866141732283472" top="0.82677165354330717" bottom="0.74803149606299213" header="0.31496062992125984" footer="0.31496062992125984"/>
  <pageSetup paperSize="9" scale="56" fitToHeight="0" orientation="landscape" r:id="rId1"/>
  <headerFooter>
    <oddHeader>&amp;L&amp;A&amp;CMarché public de conception, réalisation, exploitation maintenance d’une chaufferie bois énergie,
 et de son réseau de chaleur 
&amp;F</oddHeader>
  </headerFooter>
  <rowBreaks count="2" manualBreakCount="2">
    <brk id="51" max="7" man="1"/>
    <brk id="75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5">
    <pageSetUpPr fitToPage="1"/>
  </sheetPr>
  <dimension ref="B3:K36"/>
  <sheetViews>
    <sheetView showGridLines="0" tabSelected="1" view="pageLayout" topLeftCell="A10" zoomScale="70" zoomScaleNormal="100" zoomScaleSheetLayoutView="55" zoomScalePageLayoutView="70" workbookViewId="0">
      <selection activeCell="E22" sqref="E22"/>
    </sheetView>
  </sheetViews>
  <sheetFormatPr baseColWidth="10" defaultColWidth="11.42578125" defaultRowHeight="12.75" x14ac:dyDescent="0.2"/>
  <cols>
    <col min="1" max="1" width="4" style="10" customWidth="1"/>
    <col min="2" max="2" width="2.85546875" style="10" customWidth="1"/>
    <col min="3" max="3" width="42.42578125" style="10" customWidth="1"/>
    <col min="4" max="4" width="52.140625" style="10" customWidth="1"/>
    <col min="5" max="5" width="30.140625" style="10" customWidth="1"/>
    <col min="6" max="6" width="29.42578125" style="10" customWidth="1"/>
    <col min="7" max="7" width="29.5703125" style="10" customWidth="1"/>
    <col min="8" max="8" width="28.5703125" style="10" customWidth="1"/>
    <col min="9" max="9" width="40.5703125" style="10" customWidth="1"/>
    <col min="10" max="10" width="44" style="10" customWidth="1"/>
    <col min="11" max="11" width="45.5703125" style="10" customWidth="1"/>
    <col min="12" max="16384" width="11.42578125" style="10"/>
  </cols>
  <sheetData>
    <row r="3" spans="2:11" ht="23.25" x14ac:dyDescent="0.2">
      <c r="C3" s="158" t="s">
        <v>164</v>
      </c>
      <c r="D3" s="159"/>
      <c r="E3" s="159"/>
      <c r="F3" s="159"/>
      <c r="G3" s="159"/>
      <c r="H3" s="159"/>
      <c r="I3" s="160"/>
      <c r="J3" s="94"/>
    </row>
    <row r="4" spans="2:11" ht="14.25" customHeight="1" x14ac:dyDescent="0.2">
      <c r="C4" s="212"/>
      <c r="D4" s="212"/>
      <c r="E4" s="212"/>
      <c r="F4" s="212"/>
      <c r="G4" s="212"/>
      <c r="H4" s="212"/>
      <c r="I4" s="212"/>
      <c r="J4" s="212"/>
    </row>
    <row r="5" spans="2:11" ht="21.75" customHeight="1" x14ac:dyDescent="0.2">
      <c r="C5" s="540" t="s">
        <v>16</v>
      </c>
      <c r="D5" s="541"/>
      <c r="E5" s="541"/>
      <c r="F5" s="541"/>
      <c r="G5" s="541"/>
      <c r="H5" s="541"/>
      <c r="I5" s="542"/>
      <c r="J5" s="212"/>
    </row>
    <row r="6" spans="2:11" s="56" customFormat="1" ht="23.25" x14ac:dyDescent="0.2">
      <c r="C6" s="161"/>
      <c r="D6" s="161"/>
      <c r="E6" s="161"/>
      <c r="F6" s="161"/>
      <c r="G6" s="161"/>
      <c r="H6" s="162"/>
      <c r="I6" s="213"/>
      <c r="J6" s="213"/>
      <c r="K6" s="10"/>
    </row>
    <row r="7" spans="2:11" s="56" customFormat="1" ht="9.75" customHeight="1" x14ac:dyDescent="0.2">
      <c r="C7" s="162"/>
      <c r="D7" s="162"/>
      <c r="E7" s="162"/>
      <c r="F7" s="162"/>
      <c r="G7" s="162"/>
      <c r="H7" s="213"/>
      <c r="I7" s="213"/>
      <c r="J7" s="213"/>
      <c r="K7" s="10"/>
    </row>
    <row r="8" spans="2:11" ht="23.25" x14ac:dyDescent="0.2">
      <c r="C8" s="163" t="s">
        <v>66</v>
      </c>
      <c r="D8" s="163"/>
      <c r="E8" s="163"/>
      <c r="F8" s="212"/>
      <c r="G8" s="164"/>
      <c r="H8" s="212"/>
      <c r="I8" s="212"/>
      <c r="J8" s="212"/>
    </row>
    <row r="9" spans="2:11" ht="32.25" customHeight="1" x14ac:dyDescent="0.2">
      <c r="C9" s="164"/>
      <c r="D9" s="165"/>
      <c r="E9" s="166" t="s">
        <v>0</v>
      </c>
      <c r="F9" s="331" t="s">
        <v>60</v>
      </c>
      <c r="G9" s="164"/>
      <c r="H9" s="212"/>
      <c r="I9" s="212"/>
      <c r="J9" s="212"/>
    </row>
    <row r="10" spans="2:11" ht="32.25" customHeight="1" x14ac:dyDescent="0.2">
      <c r="C10" s="167" t="s">
        <v>135</v>
      </c>
      <c r="D10" s="168"/>
      <c r="E10" s="262">
        <v>4050</v>
      </c>
      <c r="F10" s="332">
        <v>2410</v>
      </c>
      <c r="G10" s="164"/>
      <c r="H10" s="212"/>
      <c r="I10" s="212"/>
      <c r="J10" s="212"/>
    </row>
    <row r="11" spans="2:11" ht="38.450000000000003" customHeight="1" x14ac:dyDescent="0.2">
      <c r="C11" s="550" t="s">
        <v>136</v>
      </c>
      <c r="D11" s="551"/>
      <c r="E11" s="292"/>
      <c r="F11" s="333">
        <v>0.88</v>
      </c>
      <c r="G11" s="164"/>
      <c r="H11" s="212"/>
      <c r="I11" s="212"/>
      <c r="J11" s="212"/>
    </row>
    <row r="12" spans="2:11" ht="30" customHeight="1" x14ac:dyDescent="0.2">
      <c r="B12" s="218"/>
      <c r="C12" s="167" t="s">
        <v>115</v>
      </c>
      <c r="D12" s="170"/>
      <c r="E12" s="292"/>
      <c r="F12" s="333">
        <v>0.92</v>
      </c>
      <c r="G12" s="164"/>
      <c r="H12" s="212"/>
      <c r="I12" s="212"/>
      <c r="J12" s="212"/>
    </row>
    <row r="13" spans="2:11" ht="26.25" customHeight="1" x14ac:dyDescent="0.2">
      <c r="B13" s="218"/>
      <c r="C13" s="543" t="s">
        <v>81</v>
      </c>
      <c r="D13" s="171" t="s">
        <v>169</v>
      </c>
      <c r="E13" s="414" t="e">
        <f>E10*E12/E11</f>
        <v>#DIV/0!</v>
      </c>
      <c r="F13" s="334">
        <f>F10*F12/F11</f>
        <v>2519.545454545455</v>
      </c>
      <c r="G13" s="164"/>
      <c r="H13" s="212"/>
      <c r="I13" s="212"/>
      <c r="J13" s="212"/>
    </row>
    <row r="14" spans="2:11" ht="24.75" customHeight="1" x14ac:dyDescent="0.2">
      <c r="B14" s="218"/>
      <c r="C14" s="544"/>
      <c r="D14" s="171" t="s">
        <v>137</v>
      </c>
      <c r="E14" s="334">
        <f>E10*(1-E12)</f>
        <v>4050</v>
      </c>
      <c r="F14" s="334">
        <f>F10*(1-F12)</f>
        <v>192.7999999999999</v>
      </c>
      <c r="G14" s="164"/>
      <c r="H14" s="587" t="s">
        <v>172</v>
      </c>
      <c r="I14" s="588"/>
      <c r="J14" s="212"/>
    </row>
    <row r="15" spans="2:11" ht="24.75" customHeight="1" x14ac:dyDescent="0.2">
      <c r="B15" s="218"/>
      <c r="C15" s="545"/>
      <c r="D15" s="171"/>
      <c r="E15" s="329"/>
      <c r="F15" s="397"/>
      <c r="G15" s="164"/>
      <c r="H15" s="588"/>
      <c r="I15" s="588"/>
      <c r="J15" s="212"/>
    </row>
    <row r="16" spans="2:11" ht="17.25" customHeight="1" x14ac:dyDescent="0.2">
      <c r="B16" s="218"/>
      <c r="C16" s="172"/>
      <c r="D16" s="173" t="s">
        <v>6</v>
      </c>
      <c r="E16" s="264" t="e">
        <f>SUM(E13:E15)</f>
        <v>#DIV/0!</v>
      </c>
      <c r="F16" s="334">
        <f>SUM(F13:F15)</f>
        <v>2712.3454545454547</v>
      </c>
      <c r="G16" s="164"/>
      <c r="H16" s="588"/>
      <c r="I16" s="588"/>
      <c r="J16" s="212"/>
    </row>
    <row r="17" spans="2:11" ht="18" customHeight="1" x14ac:dyDescent="0.2">
      <c r="B17" s="218"/>
      <c r="C17" s="174" t="s">
        <v>54</v>
      </c>
      <c r="D17" s="171" t="s">
        <v>32</v>
      </c>
      <c r="E17" s="292"/>
      <c r="F17" s="333">
        <v>0.82</v>
      </c>
      <c r="G17" s="164"/>
      <c r="H17" s="588"/>
      <c r="I17" s="588"/>
      <c r="J17" s="212"/>
    </row>
    <row r="18" spans="2:11" ht="19.5" customHeight="1" x14ac:dyDescent="0.2">
      <c r="B18" s="218"/>
      <c r="C18" s="175"/>
      <c r="D18" s="171" t="str">
        <f>D14</f>
        <v>appoint  fioul</v>
      </c>
      <c r="E18" s="292"/>
      <c r="F18" s="333">
        <v>0.9</v>
      </c>
      <c r="H18" s="588"/>
      <c r="I18" s="588"/>
      <c r="J18" s="212"/>
    </row>
    <row r="19" spans="2:11" ht="19.5" customHeight="1" x14ac:dyDescent="0.2">
      <c r="B19" s="218"/>
      <c r="C19" s="175"/>
      <c r="D19" s="584" t="s">
        <v>170</v>
      </c>
      <c r="E19" s="395" t="s">
        <v>171</v>
      </c>
      <c r="F19" s="396"/>
      <c r="G19" s="164"/>
      <c r="H19" s="588"/>
      <c r="I19" s="588"/>
      <c r="J19" s="212"/>
    </row>
    <row r="20" spans="2:11" ht="19.5" customHeight="1" x14ac:dyDescent="0.2">
      <c r="B20" s="218"/>
      <c r="C20" s="176" t="s">
        <v>62</v>
      </c>
      <c r="D20" s="171" t="str">
        <f>D17</f>
        <v>bois</v>
      </c>
      <c r="E20" s="263">
        <f>IF(E17="",0,(E13)/E17)</f>
        <v>0</v>
      </c>
      <c r="F20" s="334">
        <f>IF(F17="",0,(F13)/F17)</f>
        <v>3072.6164079822624</v>
      </c>
      <c r="G20" s="164"/>
      <c r="H20" s="588"/>
      <c r="I20" s="588"/>
      <c r="J20" s="212"/>
    </row>
    <row r="21" spans="2:11" ht="19.5" customHeight="1" x14ac:dyDescent="0.2">
      <c r="B21" s="218"/>
      <c r="C21" s="177"/>
      <c r="D21" s="171" t="str">
        <f t="shared" ref="D21" si="0">D18</f>
        <v>appoint  fioul</v>
      </c>
      <c r="E21" s="263">
        <f>IF(E18="",0,E14/E18)</f>
        <v>0</v>
      </c>
      <c r="F21" s="334">
        <f>IF(F18="",0,F14/F18)</f>
        <v>214.22222222222211</v>
      </c>
      <c r="G21" s="164"/>
      <c r="H21" s="588"/>
      <c r="I21" s="588"/>
      <c r="J21" s="212"/>
    </row>
    <row r="22" spans="2:11" ht="19.5" customHeight="1" x14ac:dyDescent="0.2">
      <c r="B22" s="218"/>
      <c r="C22" s="177"/>
      <c r="D22" s="584" t="s">
        <v>170</v>
      </c>
      <c r="E22" s="398" t="s">
        <v>171</v>
      </c>
      <c r="F22" s="397"/>
      <c r="G22" s="164"/>
      <c r="H22" s="588"/>
      <c r="I22" s="588"/>
      <c r="J22" s="212"/>
    </row>
    <row r="23" spans="2:11" ht="19.5" customHeight="1" x14ac:dyDescent="0.2">
      <c r="B23" s="218"/>
      <c r="C23" s="178"/>
      <c r="D23" s="173" t="s">
        <v>6</v>
      </c>
      <c r="E23" s="264">
        <f>SUM(E20:E22)</f>
        <v>0</v>
      </c>
      <c r="F23" s="335">
        <f>SUM(F20:F22)</f>
        <v>3286.8386302044846</v>
      </c>
      <c r="G23" s="164"/>
      <c r="H23" s="588"/>
      <c r="I23" s="588"/>
      <c r="J23" s="212"/>
    </row>
    <row r="24" spans="2:11" ht="19.5" customHeight="1" x14ac:dyDescent="0.2">
      <c r="B24" s="218"/>
      <c r="C24" s="179"/>
      <c r="D24" s="179"/>
      <c r="E24" s="180"/>
      <c r="F24" s="336"/>
      <c r="G24" s="164"/>
      <c r="H24" s="212"/>
      <c r="I24" s="212"/>
      <c r="J24" s="212"/>
    </row>
    <row r="25" spans="2:11" ht="21.95" customHeight="1" x14ac:dyDescent="0.2">
      <c r="B25" s="219"/>
      <c r="C25" s="181"/>
      <c r="D25" s="181"/>
      <c r="E25" s="181"/>
      <c r="F25" s="182"/>
      <c r="G25" s="212"/>
      <c r="H25" s="212"/>
      <c r="I25" s="182"/>
      <c r="J25" s="182"/>
    </row>
    <row r="26" spans="2:11" ht="24" customHeight="1" x14ac:dyDescent="0.2">
      <c r="B26" s="219"/>
      <c r="C26" s="164" t="s">
        <v>67</v>
      </c>
      <c r="D26" s="182"/>
      <c r="E26" s="182"/>
      <c r="F26" s="182"/>
      <c r="G26" s="182"/>
      <c r="H26" s="182"/>
      <c r="I26" s="182"/>
      <c r="J26" s="180"/>
    </row>
    <row r="27" spans="2:11" s="56" customFormat="1" ht="60" customHeight="1" x14ac:dyDescent="0.2">
      <c r="C27" s="194" t="s">
        <v>14</v>
      </c>
      <c r="D27" s="188"/>
      <c r="E27" s="546" t="s">
        <v>71</v>
      </c>
      <c r="F27" s="547"/>
      <c r="G27" s="546" t="s">
        <v>117</v>
      </c>
      <c r="H27" s="547"/>
      <c r="I27" s="548" t="s">
        <v>89</v>
      </c>
      <c r="J27" s="213"/>
      <c r="K27" s="10"/>
    </row>
    <row r="28" spans="2:11" ht="15.75" customHeight="1" x14ac:dyDescent="0.2">
      <c r="C28" s="195"/>
      <c r="D28" s="190"/>
      <c r="E28" s="183"/>
      <c r="F28" s="184"/>
      <c r="G28" s="183"/>
      <c r="H28" s="184"/>
      <c r="I28" s="549"/>
      <c r="J28" s="212"/>
    </row>
    <row r="29" spans="2:11" ht="18" customHeight="1" x14ac:dyDescent="0.2">
      <c r="C29" s="537" t="s">
        <v>69</v>
      </c>
      <c r="D29" s="171" t="str">
        <f>D20</f>
        <v>bois</v>
      </c>
      <c r="E29" s="191">
        <f>E20</f>
        <v>0</v>
      </c>
      <c r="F29" s="169" t="s">
        <v>61</v>
      </c>
      <c r="G29" s="185"/>
      <c r="H29" s="193" t="s">
        <v>90</v>
      </c>
      <c r="I29" s="192">
        <f>IF(E29="",0,G29*E29)</f>
        <v>0</v>
      </c>
      <c r="J29" s="212"/>
    </row>
    <row r="30" spans="2:11" ht="21" customHeight="1" x14ac:dyDescent="0.2">
      <c r="C30" s="538"/>
      <c r="D30" s="171" t="str">
        <f t="shared" ref="D30" si="1">D21</f>
        <v>appoint  fioul</v>
      </c>
      <c r="E30" s="191">
        <f t="shared" ref="E30" si="2">E21</f>
        <v>0</v>
      </c>
      <c r="F30" s="169" t="s">
        <v>61</v>
      </c>
      <c r="G30" s="235"/>
      <c r="H30" s="193" t="s">
        <v>90</v>
      </c>
      <c r="I30" s="192">
        <f>IF(E30="",0,G30*E30)</f>
        <v>0</v>
      </c>
      <c r="J30" s="212"/>
    </row>
    <row r="31" spans="2:11" ht="21" customHeight="1" x14ac:dyDescent="0.2">
      <c r="C31" s="538"/>
      <c r="D31" s="584" t="s">
        <v>170</v>
      </c>
      <c r="E31" s="585" t="s">
        <v>171</v>
      </c>
      <c r="F31" s="399"/>
      <c r="G31" s="586" t="s">
        <v>171</v>
      </c>
      <c r="H31" s="400"/>
      <c r="I31" s="401"/>
      <c r="J31" s="212"/>
    </row>
    <row r="32" spans="2:11" ht="21" customHeight="1" x14ac:dyDescent="0.2">
      <c r="C32" s="539"/>
      <c r="D32" s="189" t="s">
        <v>12</v>
      </c>
      <c r="E32" s="191">
        <f>SUM(E29:E31)</f>
        <v>0</v>
      </c>
      <c r="F32" s="169" t="s">
        <v>61</v>
      </c>
      <c r="G32" s="186"/>
      <c r="H32" s="198"/>
      <c r="I32" s="192">
        <f>SUM(I29:I31)</f>
        <v>0</v>
      </c>
      <c r="J32" s="212"/>
    </row>
    <row r="33" spans="2:10" x14ac:dyDescent="0.2">
      <c r="C33" s="212"/>
      <c r="D33" s="212"/>
      <c r="E33" s="212"/>
      <c r="F33" s="212"/>
      <c r="G33" s="212"/>
      <c r="H33" s="212"/>
      <c r="I33" s="212"/>
      <c r="J33" s="212"/>
    </row>
    <row r="34" spans="2:10" ht="18.75" x14ac:dyDescent="0.2">
      <c r="C34" s="212"/>
      <c r="D34" s="212"/>
      <c r="E34" s="199" t="s">
        <v>9</v>
      </c>
      <c r="F34" s="187"/>
      <c r="G34" s="202" t="s">
        <v>70</v>
      </c>
      <c r="H34" s="200"/>
      <c r="I34" s="212"/>
      <c r="J34" s="212"/>
    </row>
    <row r="35" spans="2:10" ht="33.75" customHeight="1" x14ac:dyDescent="0.2">
      <c r="B35" s="218"/>
      <c r="C35" s="196" t="s">
        <v>63</v>
      </c>
      <c r="D35" s="167" t="s">
        <v>138</v>
      </c>
      <c r="E35" s="197">
        <f>E10</f>
        <v>4050</v>
      </c>
      <c r="F35" s="169" t="s">
        <v>61</v>
      </c>
      <c r="G35" s="236">
        <f>I32/E35</f>
        <v>0</v>
      </c>
      <c r="H35" s="203" t="s">
        <v>88</v>
      </c>
      <c r="I35" s="180"/>
      <c r="J35" s="180"/>
    </row>
    <row r="36" spans="2:10" ht="33.75" customHeight="1" x14ac:dyDescent="0.2">
      <c r="B36" s="218"/>
      <c r="C36" s="214"/>
      <c r="D36" s="215"/>
      <c r="E36" s="216"/>
      <c r="F36" s="217"/>
      <c r="G36" s="180"/>
      <c r="H36" s="201"/>
      <c r="I36" s="180"/>
      <c r="J36" s="180"/>
    </row>
  </sheetData>
  <sheetProtection selectLockedCells="1"/>
  <mergeCells count="8">
    <mergeCell ref="C29:C32"/>
    <mergeCell ref="C5:I5"/>
    <mergeCell ref="C13:C15"/>
    <mergeCell ref="G27:H27"/>
    <mergeCell ref="E27:F27"/>
    <mergeCell ref="I27:I28"/>
    <mergeCell ref="C11:D11"/>
    <mergeCell ref="H14:I23"/>
  </mergeCells>
  <phoneticPr fontId="3" type="noConversion"/>
  <pageMargins left="0.70866141732283472" right="0.70866141732283472" top="0.82677165354330717" bottom="0.74803149606299213" header="0.31496062992125984" footer="0.31496062992125984"/>
  <pageSetup paperSize="9" scale="43" orientation="landscape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12">
    <pageSetUpPr fitToPage="1"/>
  </sheetPr>
  <dimension ref="B1:H60"/>
  <sheetViews>
    <sheetView showGridLines="0" view="pageLayout" zoomScale="70" zoomScaleNormal="100" zoomScaleSheetLayoutView="80" zoomScalePageLayoutView="70" workbookViewId="0">
      <selection activeCell="B12" sqref="B12"/>
    </sheetView>
  </sheetViews>
  <sheetFormatPr baseColWidth="10" defaultColWidth="11.42578125" defaultRowHeight="12" customHeight="1" x14ac:dyDescent="0.25"/>
  <cols>
    <col min="1" max="1" width="4.42578125" style="128" customWidth="1"/>
    <col min="2" max="2" width="94.140625" style="128" bestFit="1" customWidth="1"/>
    <col min="3" max="3" width="35.28515625" style="128" customWidth="1"/>
    <col min="4" max="16384" width="11.42578125" style="128"/>
  </cols>
  <sheetData>
    <row r="1" spans="2:8" ht="12" customHeight="1" thickBot="1" x14ac:dyDescent="0.3"/>
    <row r="2" spans="2:8" s="126" customFormat="1" ht="24" thickBot="1" x14ac:dyDescent="0.4">
      <c r="B2" s="407" t="s">
        <v>163</v>
      </c>
      <c r="C2" s="408"/>
    </row>
    <row r="3" spans="2:8" ht="12" customHeight="1" x14ac:dyDescent="0.35">
      <c r="B3" s="127"/>
      <c r="D3" s="126"/>
      <c r="E3" s="126"/>
      <c r="F3" s="126"/>
      <c r="G3" s="126"/>
      <c r="H3" s="126"/>
    </row>
    <row r="4" spans="2:8" ht="15.75" customHeight="1" x14ac:dyDescent="0.35">
      <c r="B4" s="552" t="s">
        <v>46</v>
      </c>
      <c r="C4" s="553"/>
      <c r="D4" s="126"/>
      <c r="E4" s="126"/>
      <c r="F4" s="126"/>
      <c r="G4" s="126"/>
      <c r="H4" s="126"/>
    </row>
    <row r="5" spans="2:8" ht="12" customHeight="1" x14ac:dyDescent="0.35">
      <c r="B5" s="127"/>
      <c r="D5" s="126"/>
      <c r="E5" s="126"/>
      <c r="F5" s="126"/>
      <c r="G5" s="126"/>
      <c r="H5" s="126"/>
    </row>
    <row r="6" spans="2:8" ht="12" customHeight="1" thickBot="1" x14ac:dyDescent="0.4">
      <c r="B6" s="127"/>
      <c r="D6" s="126"/>
      <c r="E6" s="126"/>
      <c r="F6" s="126"/>
      <c r="G6" s="126"/>
      <c r="H6" s="126"/>
    </row>
    <row r="7" spans="2:8" s="130" customFormat="1" ht="24" thickBot="1" x14ac:dyDescent="0.4">
      <c r="B7" s="151" t="s">
        <v>68</v>
      </c>
      <c r="C7" s="283">
        <f>'4bis - Détail charges pers B'!H29</f>
        <v>0</v>
      </c>
      <c r="D7" s="126"/>
      <c r="E7" s="126"/>
      <c r="F7" s="126"/>
      <c r="G7" s="126"/>
      <c r="H7" s="126"/>
    </row>
    <row r="8" spans="2:8" s="130" customFormat="1" ht="23.25" x14ac:dyDescent="0.35">
      <c r="B8" s="152" t="s">
        <v>58</v>
      </c>
      <c r="C8" s="284">
        <f>SUM(C9:C12)+C17+C18+C19</f>
        <v>0</v>
      </c>
      <c r="D8" s="126"/>
      <c r="E8" s="126"/>
      <c r="F8" s="126"/>
      <c r="G8" s="126"/>
      <c r="H8" s="126"/>
    </row>
    <row r="9" spans="2:8" ht="15" x14ac:dyDescent="0.25">
      <c r="B9" s="153" t="s">
        <v>47</v>
      </c>
      <c r="C9" s="285"/>
    </row>
    <row r="10" spans="2:8" ht="15" x14ac:dyDescent="0.25">
      <c r="B10" s="153" t="s">
        <v>116</v>
      </c>
      <c r="C10" s="285"/>
    </row>
    <row r="11" spans="2:8" s="127" customFormat="1" ht="15" x14ac:dyDescent="0.25">
      <c r="B11" s="153" t="s">
        <v>27</v>
      </c>
      <c r="C11" s="285"/>
    </row>
    <row r="12" spans="2:8" s="127" customFormat="1" ht="15" x14ac:dyDescent="0.25">
      <c r="B12" s="154" t="s">
        <v>45</v>
      </c>
      <c r="C12" s="402">
        <f>SUM(C13:C16)</f>
        <v>0</v>
      </c>
    </row>
    <row r="13" spans="2:8" s="127" customFormat="1" ht="15" x14ac:dyDescent="0.25">
      <c r="B13" s="155" t="s">
        <v>97</v>
      </c>
      <c r="C13" s="286"/>
    </row>
    <row r="14" spans="2:8" s="127" customFormat="1" ht="15" x14ac:dyDescent="0.25">
      <c r="B14" s="155" t="s">
        <v>82</v>
      </c>
      <c r="C14" s="286"/>
    </row>
    <row r="15" spans="2:8" s="127" customFormat="1" ht="15" x14ac:dyDescent="0.25">
      <c r="B15" s="155" t="s">
        <v>57</v>
      </c>
      <c r="C15" s="286"/>
    </row>
    <row r="16" spans="2:8" s="127" customFormat="1" ht="15" x14ac:dyDescent="0.25">
      <c r="B16" s="156" t="s">
        <v>83</v>
      </c>
      <c r="C16" s="287"/>
    </row>
    <row r="17" spans="2:3" s="127" customFormat="1" ht="15" x14ac:dyDescent="0.25">
      <c r="B17" s="153" t="s">
        <v>28</v>
      </c>
      <c r="C17" s="285"/>
    </row>
    <row r="18" spans="2:3" ht="15" x14ac:dyDescent="0.25">
      <c r="B18" s="153" t="s">
        <v>33</v>
      </c>
      <c r="C18" s="285"/>
    </row>
    <row r="19" spans="2:3" ht="15.75" thickBot="1" x14ac:dyDescent="0.3">
      <c r="B19" s="157" t="s">
        <v>29</v>
      </c>
      <c r="C19" s="288"/>
    </row>
    <row r="20" spans="2:3" ht="15.75" thickBot="1" x14ac:dyDescent="0.3">
      <c r="B20" s="127"/>
      <c r="C20" s="309"/>
    </row>
    <row r="21" spans="2:3" ht="19.5" thickBot="1" x14ac:dyDescent="0.35">
      <c r="B21" s="151" t="s">
        <v>64</v>
      </c>
      <c r="C21" s="290">
        <f>C7+C8</f>
        <v>0</v>
      </c>
    </row>
    <row r="22" spans="2:3" ht="12" customHeight="1" x14ac:dyDescent="0.25">
      <c r="B22" s="127"/>
      <c r="C22" s="289"/>
    </row>
    <row r="23" spans="2:3" ht="21.75" customHeight="1" x14ac:dyDescent="0.3">
      <c r="B23" s="129" t="s">
        <v>65</v>
      </c>
      <c r="C23" s="291">
        <f>C21/4</f>
        <v>0</v>
      </c>
    </row>
    <row r="24" spans="2:3" ht="12" customHeight="1" x14ac:dyDescent="0.25">
      <c r="B24" s="127"/>
    </row>
    <row r="25" spans="2:3" ht="12" customHeight="1" x14ac:dyDescent="0.25">
      <c r="B25" s="127"/>
    </row>
    <row r="26" spans="2:3" ht="12" customHeight="1" x14ac:dyDescent="0.25">
      <c r="B26" s="127"/>
    </row>
    <row r="27" spans="2:3" ht="12" customHeight="1" x14ac:dyDescent="0.25">
      <c r="B27" s="127"/>
    </row>
    <row r="28" spans="2:3" ht="12" customHeight="1" x14ac:dyDescent="0.25">
      <c r="B28" s="127"/>
      <c r="C28" s="131"/>
    </row>
    <row r="29" spans="2:3" ht="12" customHeight="1" x14ac:dyDescent="0.25">
      <c r="B29" s="127"/>
    </row>
    <row r="30" spans="2:3" ht="12" customHeight="1" x14ac:dyDescent="0.25">
      <c r="B30" s="127"/>
      <c r="C30" s="132"/>
    </row>
    <row r="31" spans="2:3" ht="12" customHeight="1" x14ac:dyDescent="0.25">
      <c r="B31" s="127"/>
      <c r="C31" s="132"/>
    </row>
    <row r="32" spans="2:3" ht="12" customHeight="1" x14ac:dyDescent="0.25">
      <c r="B32" s="127"/>
      <c r="C32" s="132"/>
    </row>
    <row r="33" spans="3:3" ht="12" customHeight="1" x14ac:dyDescent="0.25">
      <c r="C33" s="132"/>
    </row>
    <row r="34" spans="3:3" ht="12" customHeight="1" x14ac:dyDescent="0.25">
      <c r="C34" s="132"/>
    </row>
    <row r="35" spans="3:3" ht="12" customHeight="1" x14ac:dyDescent="0.25">
      <c r="C35" s="133"/>
    </row>
    <row r="36" spans="3:3" ht="12" customHeight="1" x14ac:dyDescent="0.25">
      <c r="C36" s="132"/>
    </row>
    <row r="37" spans="3:3" ht="12" customHeight="1" x14ac:dyDescent="0.25">
      <c r="C37" s="132"/>
    </row>
    <row r="38" spans="3:3" ht="12" customHeight="1" x14ac:dyDescent="0.25">
      <c r="C38" s="134"/>
    </row>
    <row r="39" spans="3:3" ht="12" customHeight="1" x14ac:dyDescent="0.25">
      <c r="C39" s="132"/>
    </row>
    <row r="40" spans="3:3" ht="12" customHeight="1" x14ac:dyDescent="0.25">
      <c r="C40" s="132"/>
    </row>
    <row r="41" spans="3:3" ht="12" customHeight="1" x14ac:dyDescent="0.25">
      <c r="C41" s="132"/>
    </row>
    <row r="42" spans="3:3" ht="12" customHeight="1" x14ac:dyDescent="0.25">
      <c r="C42" s="132"/>
    </row>
    <row r="43" spans="3:3" ht="12" customHeight="1" x14ac:dyDescent="0.25">
      <c r="C43" s="132"/>
    </row>
    <row r="44" spans="3:3" ht="12" customHeight="1" x14ac:dyDescent="0.25">
      <c r="C44" s="132"/>
    </row>
    <row r="45" spans="3:3" ht="12" customHeight="1" x14ac:dyDescent="0.25">
      <c r="C45" s="133"/>
    </row>
    <row r="46" spans="3:3" ht="12" customHeight="1" x14ac:dyDescent="0.25">
      <c r="C46" s="132"/>
    </row>
    <row r="47" spans="3:3" ht="12" customHeight="1" x14ac:dyDescent="0.25">
      <c r="C47" s="134"/>
    </row>
    <row r="49" spans="2:3" ht="12" customHeight="1" x14ac:dyDescent="0.25">
      <c r="C49" s="132"/>
    </row>
    <row r="50" spans="2:3" ht="12" customHeight="1" x14ac:dyDescent="0.25">
      <c r="B50" s="127"/>
      <c r="C50" s="132"/>
    </row>
    <row r="55" spans="2:3" ht="12" customHeight="1" x14ac:dyDescent="0.25">
      <c r="C55" s="132"/>
    </row>
    <row r="56" spans="2:3" ht="12" customHeight="1" x14ac:dyDescent="0.25">
      <c r="C56" s="132"/>
    </row>
    <row r="58" spans="2:3" ht="12" customHeight="1" x14ac:dyDescent="0.25">
      <c r="B58" s="135"/>
    </row>
    <row r="60" spans="2:3" ht="12" customHeight="1" x14ac:dyDescent="0.25">
      <c r="B60" s="127"/>
    </row>
  </sheetData>
  <sheetProtection selectLockedCells="1"/>
  <mergeCells count="1">
    <mergeCell ref="B4:C4"/>
  </mergeCells>
  <phoneticPr fontId="3" type="noConversion"/>
  <pageMargins left="0.70866141732283472" right="0.70866141732283472" top="0.82677165354330717" bottom="0.74803149606299213" header="0.31496062992125984" footer="0.31496062992125984"/>
  <pageSetup paperSize="9" scale="88" fitToWidth="0" orientation="landscape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7">
    <pageSetUpPr fitToPage="1"/>
  </sheetPr>
  <dimension ref="B1:J53"/>
  <sheetViews>
    <sheetView showGridLines="0" view="pageLayout" zoomScale="70" zoomScaleNormal="100" zoomScaleSheetLayoutView="85" zoomScalePageLayoutView="70" workbookViewId="0">
      <selection activeCell="B2" sqref="B2:H2"/>
    </sheetView>
  </sheetViews>
  <sheetFormatPr baseColWidth="10" defaultColWidth="11.42578125" defaultRowHeight="18.75" x14ac:dyDescent="0.2"/>
  <cols>
    <col min="1" max="1" width="4" style="95" customWidth="1"/>
    <col min="2" max="2" width="42.5703125" style="95" bestFit="1" customWidth="1"/>
    <col min="3" max="3" width="20.85546875" style="95" customWidth="1"/>
    <col min="4" max="4" width="17.42578125" style="95" customWidth="1"/>
    <col min="5" max="5" width="17.42578125" style="96" customWidth="1"/>
    <col min="6" max="6" width="3" style="97" customWidth="1"/>
    <col min="7" max="7" width="20.85546875" style="97" customWidth="1"/>
    <col min="8" max="8" width="17.85546875" style="97" customWidth="1"/>
    <col min="9" max="9" width="3" style="97" customWidth="1"/>
    <col min="10" max="16384" width="11.42578125" style="95"/>
  </cols>
  <sheetData>
    <row r="1" spans="2:10" ht="19.5" thickBot="1" x14ac:dyDescent="0.25"/>
    <row r="2" spans="2:10" ht="24" customHeight="1" thickBot="1" x14ac:dyDescent="0.25">
      <c r="B2" s="557" t="s">
        <v>162</v>
      </c>
      <c r="C2" s="558"/>
      <c r="D2" s="558"/>
      <c r="E2" s="558"/>
      <c r="F2" s="558"/>
      <c r="G2" s="558"/>
      <c r="H2" s="559"/>
    </row>
    <row r="3" spans="2:10" ht="13.5" customHeight="1" x14ac:dyDescent="0.2">
      <c r="E3" s="98"/>
      <c r="F3" s="99"/>
      <c r="G3" s="99"/>
      <c r="H3" s="99"/>
      <c r="I3" s="99"/>
    </row>
    <row r="4" spans="2:10" ht="18.75" customHeight="1" x14ac:dyDescent="0.2">
      <c r="B4" s="552" t="s">
        <v>98</v>
      </c>
      <c r="C4" s="565"/>
      <c r="D4" s="565"/>
      <c r="E4" s="565"/>
      <c r="F4" s="565"/>
      <c r="G4" s="565"/>
      <c r="H4" s="553"/>
      <c r="I4" s="95"/>
    </row>
    <row r="5" spans="2:10" ht="21.75" customHeight="1" x14ac:dyDescent="0.2">
      <c r="C5" s="100"/>
      <c r="D5" s="100"/>
      <c r="E5" s="101"/>
      <c r="F5" s="100"/>
      <c r="G5" s="100"/>
      <c r="H5" s="100"/>
      <c r="I5" s="100"/>
    </row>
    <row r="6" spans="2:10" s="102" customFormat="1" ht="20.25" customHeight="1" x14ac:dyDescent="0.2">
      <c r="B6" s="561" t="s">
        <v>86</v>
      </c>
      <c r="C6" s="561"/>
      <c r="D6" s="561"/>
      <c r="E6" s="561"/>
      <c r="F6" s="561"/>
      <c r="G6" s="561"/>
      <c r="H6" s="561"/>
    </row>
    <row r="7" spans="2:10" s="102" customFormat="1" ht="8.25" customHeight="1" x14ac:dyDescent="0.2">
      <c r="B7" s="103"/>
      <c r="C7" s="103"/>
      <c r="D7" s="103"/>
      <c r="E7" s="77"/>
      <c r="F7" s="103"/>
      <c r="G7" s="103"/>
      <c r="H7" s="103"/>
      <c r="I7" s="103"/>
    </row>
    <row r="8" spans="2:10" s="105" customFormat="1" ht="15.75" x14ac:dyDescent="0.2">
      <c r="B8" s="111" t="s">
        <v>23</v>
      </c>
      <c r="C8" s="112"/>
      <c r="D8" s="116"/>
      <c r="E8" s="110" t="s">
        <v>99</v>
      </c>
      <c r="F8" s="106"/>
      <c r="G8" s="107" t="s">
        <v>17</v>
      </c>
      <c r="H8" s="107" t="s">
        <v>100</v>
      </c>
      <c r="I8" s="207"/>
      <c r="J8" s="102"/>
    </row>
    <row r="9" spans="2:10" s="102" customFormat="1" ht="15.75" x14ac:dyDescent="0.2">
      <c r="B9" s="560" t="s">
        <v>3</v>
      </c>
      <c r="C9" s="562" t="s">
        <v>31</v>
      </c>
      <c r="D9" s="563"/>
      <c r="E9" s="265"/>
      <c r="F9" s="266"/>
      <c r="G9" s="267"/>
      <c r="H9" s="268">
        <f>$E9*G9</f>
        <v>0</v>
      </c>
      <c r="I9" s="208"/>
    </row>
    <row r="10" spans="2:10" s="102" customFormat="1" ht="15.75" x14ac:dyDescent="0.2">
      <c r="B10" s="560"/>
      <c r="C10" s="562" t="s">
        <v>85</v>
      </c>
      <c r="D10" s="563"/>
      <c r="E10" s="265"/>
      <c r="F10" s="266"/>
      <c r="G10" s="267"/>
      <c r="H10" s="268">
        <f>$E10*G10</f>
        <v>0</v>
      </c>
      <c r="I10" s="208"/>
    </row>
    <row r="11" spans="2:10" s="102" customFormat="1" ht="15.75" x14ac:dyDescent="0.2">
      <c r="B11" s="108" t="s">
        <v>5</v>
      </c>
      <c r="C11" s="109"/>
      <c r="D11" s="109"/>
      <c r="E11" s="269">
        <f>IF(G11=0,0,H11/G11)</f>
        <v>0</v>
      </c>
      <c r="F11" s="270"/>
      <c r="G11" s="271">
        <f>SUM(G9:G10)</f>
        <v>0</v>
      </c>
      <c r="H11" s="272">
        <f>SUM(H9:H10)</f>
        <v>0</v>
      </c>
      <c r="I11" s="209"/>
    </row>
    <row r="12" spans="2:10" s="102" customFormat="1" ht="15.75" x14ac:dyDescent="0.2">
      <c r="B12" s="113"/>
      <c r="C12" s="113"/>
      <c r="D12" s="113"/>
      <c r="E12" s="273"/>
      <c r="F12" s="114"/>
      <c r="I12" s="114"/>
    </row>
    <row r="13" spans="2:10" s="102" customFormat="1" x14ac:dyDescent="0.2">
      <c r="B13" s="564" t="s">
        <v>87</v>
      </c>
      <c r="C13" s="564"/>
      <c r="D13" s="564"/>
      <c r="E13" s="564"/>
      <c r="F13" s="564"/>
      <c r="G13" s="564"/>
      <c r="H13" s="564"/>
    </row>
    <row r="14" spans="2:10" s="102" customFormat="1" ht="6.75" customHeight="1" x14ac:dyDescent="0.2">
      <c r="B14" s="115"/>
      <c r="E14" s="60"/>
    </row>
    <row r="15" spans="2:10" s="102" customFormat="1" ht="15.75" x14ac:dyDescent="0.2">
      <c r="B15" s="111" t="s">
        <v>26</v>
      </c>
      <c r="C15" s="112"/>
      <c r="D15" s="116"/>
      <c r="E15" s="104" t="s">
        <v>99</v>
      </c>
      <c r="F15" s="106"/>
      <c r="G15" s="107" t="s">
        <v>17</v>
      </c>
      <c r="H15" s="107" t="str">
        <f>H8</f>
        <v>Cout annuel HT</v>
      </c>
      <c r="I15" s="207"/>
    </row>
    <row r="16" spans="2:10" s="102" customFormat="1" ht="15.75" x14ac:dyDescent="0.2">
      <c r="B16" s="560" t="s">
        <v>3</v>
      </c>
      <c r="C16" s="562" t="s">
        <v>24</v>
      </c>
      <c r="D16" s="563"/>
      <c r="E16" s="265"/>
      <c r="F16" s="274"/>
      <c r="G16" s="267"/>
      <c r="H16" s="268">
        <f>E16*G16</f>
        <v>0</v>
      </c>
      <c r="I16" s="210"/>
    </row>
    <row r="17" spans="2:9" s="102" customFormat="1" ht="15.75" x14ac:dyDescent="0.2">
      <c r="B17" s="560"/>
      <c r="C17" s="562" t="s">
        <v>4</v>
      </c>
      <c r="D17" s="563"/>
      <c r="E17" s="265"/>
      <c r="F17" s="274"/>
      <c r="G17" s="267"/>
      <c r="H17" s="268">
        <f>E17*G17</f>
        <v>0</v>
      </c>
      <c r="I17" s="210"/>
    </row>
    <row r="18" spans="2:9" s="102" customFormat="1" ht="15.75" x14ac:dyDescent="0.2">
      <c r="B18" s="108" t="s">
        <v>5</v>
      </c>
      <c r="C18" s="109"/>
      <c r="D18" s="109"/>
      <c r="E18" s="269">
        <f>IF(G18=0,0,H18/G18)</f>
        <v>0</v>
      </c>
      <c r="F18" s="270"/>
      <c r="G18" s="271">
        <f>SUM(G16:G17)</f>
        <v>0</v>
      </c>
      <c r="H18" s="272">
        <f>SUM(H16:H17)</f>
        <v>0</v>
      </c>
      <c r="I18" s="209"/>
    </row>
    <row r="19" spans="2:9" s="102" customFormat="1" ht="7.5" customHeight="1" x14ac:dyDescent="0.2">
      <c r="B19" s="103"/>
      <c r="C19" s="103"/>
      <c r="D19" s="103"/>
      <c r="E19" s="77"/>
      <c r="F19" s="103"/>
      <c r="G19" s="103"/>
      <c r="H19" s="103"/>
      <c r="I19" s="103"/>
    </row>
    <row r="20" spans="2:9" s="102" customFormat="1" ht="15.75" x14ac:dyDescent="0.2">
      <c r="B20" s="572" t="s">
        <v>30</v>
      </c>
      <c r="C20" s="117" t="s">
        <v>25</v>
      </c>
      <c r="D20" s="118"/>
      <c r="E20" s="275" t="s">
        <v>9</v>
      </c>
      <c r="F20" s="105"/>
      <c r="G20" s="276" t="s">
        <v>8</v>
      </c>
      <c r="H20" s="276" t="str">
        <f>H15</f>
        <v>Cout annuel HT</v>
      </c>
      <c r="I20" s="105"/>
    </row>
    <row r="21" spans="2:9" s="102" customFormat="1" ht="15.75" x14ac:dyDescent="0.2">
      <c r="B21" s="573"/>
      <c r="C21" s="570" t="s">
        <v>55</v>
      </c>
      <c r="D21" s="571"/>
      <c r="E21" s="277"/>
      <c r="F21" s="278"/>
      <c r="G21" s="265"/>
      <c r="H21" s="279">
        <f>G21*E21</f>
        <v>0</v>
      </c>
      <c r="I21" s="211"/>
    </row>
    <row r="22" spans="2:9" s="102" customFormat="1" ht="15.75" x14ac:dyDescent="0.2">
      <c r="B22" s="573"/>
      <c r="C22" s="570" t="s">
        <v>56</v>
      </c>
      <c r="D22" s="571"/>
      <c r="E22" s="265"/>
      <c r="F22" s="278"/>
      <c r="G22" s="265"/>
      <c r="H22" s="279">
        <f>G22*E22</f>
        <v>0</v>
      </c>
      <c r="I22" s="211"/>
    </row>
    <row r="23" spans="2:9" s="102" customFormat="1" ht="15.75" x14ac:dyDescent="0.2">
      <c r="B23" s="573"/>
      <c r="C23" s="568"/>
      <c r="D23" s="569"/>
      <c r="E23" s="265"/>
      <c r="F23" s="278"/>
      <c r="G23" s="265"/>
      <c r="H23" s="279">
        <f>G23*E23</f>
        <v>0</v>
      </c>
      <c r="I23" s="211"/>
    </row>
    <row r="24" spans="2:9" s="102" customFormat="1" ht="15.75" x14ac:dyDescent="0.2">
      <c r="B24" s="573"/>
      <c r="C24" s="566"/>
      <c r="D24" s="567"/>
      <c r="E24" s="474"/>
      <c r="F24" s="278"/>
      <c r="G24" s="474"/>
      <c r="H24" s="279">
        <f>G24*E24</f>
        <v>0</v>
      </c>
      <c r="I24" s="211"/>
    </row>
    <row r="25" spans="2:9" s="102" customFormat="1" ht="15.75" x14ac:dyDescent="0.2">
      <c r="B25" s="554" t="s">
        <v>5</v>
      </c>
      <c r="C25" s="555"/>
      <c r="D25" s="555"/>
      <c r="E25" s="555"/>
      <c r="F25" s="555"/>
      <c r="G25" s="556"/>
      <c r="H25" s="280">
        <f>SUM(H21:H24)</f>
        <v>0</v>
      </c>
      <c r="I25" s="119"/>
    </row>
    <row r="26" spans="2:9" s="102" customFormat="1" ht="4.5" customHeight="1" x14ac:dyDescent="0.2">
      <c r="E26" s="125"/>
      <c r="F26" s="105"/>
      <c r="G26" s="105"/>
      <c r="H26" s="105"/>
      <c r="I26" s="105"/>
    </row>
    <row r="27" spans="2:9" s="102" customFormat="1" ht="6.75" customHeight="1" x14ac:dyDescent="0.2">
      <c r="E27" s="125"/>
      <c r="F27" s="105"/>
      <c r="G27" s="105"/>
      <c r="H27" s="281"/>
      <c r="I27" s="105"/>
    </row>
    <row r="28" spans="2:9" s="102" customFormat="1" ht="6.75" customHeight="1" x14ac:dyDescent="0.2">
      <c r="E28" s="125"/>
      <c r="F28" s="105"/>
      <c r="G28" s="105"/>
      <c r="H28" s="281"/>
      <c r="I28" s="105"/>
    </row>
    <row r="29" spans="2:9" s="102" customFormat="1" ht="15.75" x14ac:dyDescent="0.2">
      <c r="B29" s="111" t="s">
        <v>15</v>
      </c>
      <c r="C29" s="112"/>
      <c r="D29" s="112"/>
      <c r="E29" s="112"/>
      <c r="F29" s="112"/>
      <c r="G29" s="116"/>
      <c r="H29" s="282">
        <f>H11+H18+H25</f>
        <v>0</v>
      </c>
      <c r="I29" s="115"/>
    </row>
    <row r="30" spans="2:9" s="102" customFormat="1" ht="6" customHeight="1" x14ac:dyDescent="0.2">
      <c r="B30" s="114"/>
      <c r="C30" s="114"/>
      <c r="D30" s="114"/>
      <c r="E30" s="120"/>
      <c r="F30" s="114"/>
      <c r="G30" s="114"/>
      <c r="H30" s="136"/>
      <c r="I30" s="114"/>
    </row>
    <row r="31" spans="2:9" s="102" customFormat="1" ht="15.75" x14ac:dyDescent="0.2">
      <c r="B31" s="114"/>
      <c r="C31" s="114"/>
      <c r="D31" s="114"/>
      <c r="E31" s="121"/>
      <c r="F31" s="122"/>
      <c r="G31" s="122"/>
      <c r="H31" s="114"/>
      <c r="I31" s="122"/>
    </row>
    <row r="32" spans="2:9" s="102" customFormat="1" ht="15.75" x14ac:dyDescent="0.2">
      <c r="E32" s="60"/>
      <c r="G32" s="114"/>
      <c r="H32" s="123"/>
    </row>
    <row r="33" spans="2:9" s="102" customFormat="1" ht="15.75" x14ac:dyDescent="0.2">
      <c r="B33" s="220"/>
      <c r="C33" s="221"/>
      <c r="D33" s="221"/>
      <c r="E33" s="221"/>
      <c r="G33" s="105"/>
      <c r="H33" s="124"/>
    </row>
    <row r="34" spans="2:9" s="102" customFormat="1" ht="15.75" x14ac:dyDescent="0.2">
      <c r="B34" s="220"/>
      <c r="C34" s="221"/>
      <c r="D34" s="221"/>
      <c r="E34" s="221"/>
      <c r="F34" s="105"/>
      <c r="G34" s="105"/>
      <c r="H34" s="105"/>
      <c r="I34" s="105"/>
    </row>
    <row r="35" spans="2:9" s="102" customFormat="1" ht="15.75" x14ac:dyDescent="0.2">
      <c r="B35" s="220"/>
      <c r="C35" s="221"/>
      <c r="D35" s="221"/>
      <c r="E35" s="221"/>
      <c r="F35" s="105"/>
      <c r="G35" s="105"/>
      <c r="H35" s="105"/>
      <c r="I35" s="105"/>
    </row>
    <row r="36" spans="2:9" s="102" customFormat="1" ht="15.75" x14ac:dyDescent="0.2">
      <c r="B36" s="220"/>
      <c r="C36" s="221"/>
      <c r="D36" s="221"/>
      <c r="E36" s="221"/>
      <c r="F36" s="105"/>
      <c r="G36" s="105"/>
      <c r="H36" s="105"/>
      <c r="I36" s="105"/>
    </row>
    <row r="37" spans="2:9" s="102" customFormat="1" ht="15.75" x14ac:dyDescent="0.2">
      <c r="B37" s="220"/>
      <c r="C37" s="221"/>
      <c r="D37" s="221"/>
      <c r="E37" s="221"/>
      <c r="F37" s="105"/>
      <c r="G37" s="105"/>
      <c r="H37" s="105"/>
      <c r="I37" s="105"/>
    </row>
    <row r="38" spans="2:9" s="102" customFormat="1" ht="15.75" x14ac:dyDescent="0.2">
      <c r="B38" s="220"/>
      <c r="C38" s="221"/>
      <c r="D38" s="221"/>
      <c r="E38" s="221"/>
      <c r="F38" s="105"/>
      <c r="G38" s="105"/>
      <c r="H38" s="105"/>
      <c r="I38" s="105"/>
    </row>
    <row r="39" spans="2:9" s="102" customFormat="1" ht="15.75" x14ac:dyDescent="0.2">
      <c r="B39" s="220"/>
      <c r="C39" s="221"/>
      <c r="D39" s="221"/>
      <c r="E39" s="221"/>
      <c r="F39" s="105"/>
      <c r="G39" s="105"/>
      <c r="H39" s="105"/>
      <c r="I39" s="105"/>
    </row>
    <row r="40" spans="2:9" s="102" customFormat="1" ht="15.75" x14ac:dyDescent="0.2">
      <c r="B40" s="220"/>
      <c r="C40" s="221"/>
      <c r="D40" s="221"/>
      <c r="E40" s="221"/>
      <c r="F40" s="105"/>
      <c r="G40" s="105"/>
      <c r="H40" s="105"/>
      <c r="I40" s="105"/>
    </row>
    <row r="41" spans="2:9" s="102" customFormat="1" ht="15.75" x14ac:dyDescent="0.2">
      <c r="B41" s="220"/>
      <c r="C41" s="221"/>
      <c r="D41" s="221"/>
      <c r="E41" s="221"/>
      <c r="F41" s="105"/>
      <c r="G41" s="105"/>
      <c r="H41" s="105"/>
      <c r="I41" s="105"/>
    </row>
    <row r="42" spans="2:9" s="102" customFormat="1" ht="15.75" x14ac:dyDescent="0.2">
      <c r="B42" s="220"/>
      <c r="C42" s="221"/>
      <c r="D42" s="221"/>
      <c r="E42" s="221"/>
      <c r="F42" s="105"/>
      <c r="G42" s="105"/>
      <c r="H42" s="105"/>
      <c r="I42" s="105"/>
    </row>
    <row r="43" spans="2:9" s="102" customFormat="1" ht="15.75" x14ac:dyDescent="0.2">
      <c r="E43" s="125"/>
      <c r="F43" s="105"/>
      <c r="G43" s="105"/>
      <c r="H43" s="105"/>
      <c r="I43" s="105"/>
    </row>
    <row r="44" spans="2:9" s="102" customFormat="1" ht="15.75" x14ac:dyDescent="0.2">
      <c r="E44" s="125"/>
      <c r="F44" s="105"/>
      <c r="G44" s="105"/>
      <c r="H44" s="105"/>
      <c r="I44" s="105"/>
    </row>
    <row r="45" spans="2:9" x14ac:dyDescent="0.2">
      <c r="B45" s="102"/>
      <c r="C45" s="102"/>
      <c r="D45" s="102"/>
      <c r="E45" s="125"/>
      <c r="F45" s="105"/>
      <c r="G45" s="105"/>
      <c r="H45" s="105"/>
      <c r="I45" s="105"/>
    </row>
    <row r="46" spans="2:9" x14ac:dyDescent="0.2">
      <c r="B46" s="102"/>
      <c r="C46" s="102"/>
      <c r="D46" s="102"/>
      <c r="E46" s="125"/>
      <c r="F46" s="105"/>
      <c r="G46" s="105"/>
      <c r="H46" s="105"/>
      <c r="I46" s="105"/>
    </row>
    <row r="47" spans="2:9" x14ac:dyDescent="0.2">
      <c r="B47" s="102"/>
      <c r="C47" s="102"/>
      <c r="D47" s="102"/>
      <c r="E47" s="125"/>
      <c r="F47" s="105"/>
      <c r="G47" s="105"/>
      <c r="H47" s="105"/>
      <c r="I47" s="105"/>
    </row>
    <row r="48" spans="2:9" x14ac:dyDescent="0.2">
      <c r="B48" s="102"/>
      <c r="C48" s="102"/>
      <c r="D48" s="102"/>
      <c r="E48" s="125"/>
      <c r="F48" s="105"/>
      <c r="G48" s="105"/>
      <c r="H48" s="105"/>
      <c r="I48" s="105"/>
    </row>
    <row r="49" spans="2:9" x14ac:dyDescent="0.2">
      <c r="B49" s="102"/>
      <c r="C49" s="102"/>
      <c r="D49" s="102"/>
      <c r="E49" s="125"/>
      <c r="F49" s="105"/>
      <c r="G49" s="105"/>
      <c r="H49" s="105"/>
      <c r="I49" s="105"/>
    </row>
    <row r="50" spans="2:9" x14ac:dyDescent="0.2">
      <c r="B50" s="102"/>
      <c r="C50" s="102"/>
      <c r="D50" s="102"/>
      <c r="E50" s="125"/>
      <c r="F50" s="105"/>
      <c r="G50" s="105"/>
      <c r="H50" s="105"/>
      <c r="I50" s="105"/>
    </row>
    <row r="51" spans="2:9" x14ac:dyDescent="0.2">
      <c r="B51" s="102"/>
      <c r="C51" s="102"/>
      <c r="D51" s="102"/>
      <c r="E51" s="125"/>
      <c r="F51" s="105"/>
      <c r="G51" s="105"/>
      <c r="H51" s="105"/>
      <c r="I51" s="105"/>
    </row>
    <row r="52" spans="2:9" x14ac:dyDescent="0.2">
      <c r="B52" s="102"/>
      <c r="C52" s="102"/>
      <c r="D52" s="102"/>
      <c r="E52" s="125"/>
      <c r="F52" s="105"/>
      <c r="G52" s="105"/>
      <c r="H52" s="105"/>
      <c r="I52" s="105"/>
    </row>
    <row r="53" spans="2:9" x14ac:dyDescent="0.2">
      <c r="H53" s="105"/>
    </row>
  </sheetData>
  <sheetProtection selectLockedCells="1"/>
  <mergeCells count="16">
    <mergeCell ref="B25:G25"/>
    <mergeCell ref="B2:H2"/>
    <mergeCell ref="B16:B17"/>
    <mergeCell ref="B6:H6"/>
    <mergeCell ref="B9:B10"/>
    <mergeCell ref="C17:D17"/>
    <mergeCell ref="C10:D10"/>
    <mergeCell ref="C9:D9"/>
    <mergeCell ref="B13:H13"/>
    <mergeCell ref="C16:D16"/>
    <mergeCell ref="B4:H4"/>
    <mergeCell ref="C24:D24"/>
    <mergeCell ref="C23:D23"/>
    <mergeCell ref="C22:D22"/>
    <mergeCell ref="B20:B24"/>
    <mergeCell ref="C21:D21"/>
  </mergeCells>
  <phoneticPr fontId="3" type="noConversion"/>
  <pageMargins left="0.70866141732283472" right="0.70866141732283472" top="0.82677165354330717" bottom="0.74803149606299213" header="0.31496062992125984" footer="0.31496062992125984"/>
  <pageSetup paperSize="9" scale="79" orientation="landscape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G24"/>
  <sheetViews>
    <sheetView view="pageLayout" zoomScale="70" zoomScaleNormal="80" zoomScaleSheetLayoutView="80" zoomScalePageLayoutView="70" workbookViewId="0">
      <selection activeCell="N13" sqref="N13"/>
    </sheetView>
  </sheetViews>
  <sheetFormatPr baseColWidth="10" defaultRowHeight="12.75" x14ac:dyDescent="0.2"/>
  <cols>
    <col min="1" max="1" width="2.5703125" customWidth="1"/>
    <col min="6" max="6" width="41.85546875" customWidth="1"/>
    <col min="7" max="7" width="15.42578125" customWidth="1"/>
    <col min="8" max="8" width="2.28515625" customWidth="1"/>
  </cols>
  <sheetData>
    <row r="1" spans="2:7" ht="13.5" thickBot="1" x14ac:dyDescent="0.25"/>
    <row r="2" spans="2:7" ht="24" thickBot="1" x14ac:dyDescent="0.25">
      <c r="B2" s="471" t="s">
        <v>160</v>
      </c>
      <c r="C2" s="472"/>
      <c r="D2" s="472"/>
      <c r="E2" s="472"/>
      <c r="F2" s="472"/>
      <c r="G2" s="473"/>
    </row>
    <row r="3" spans="2:7" ht="18.75" x14ac:dyDescent="0.2">
      <c r="B3" s="98"/>
      <c r="C3" s="99"/>
      <c r="D3" s="99"/>
      <c r="E3" s="99"/>
    </row>
    <row r="4" spans="2:7" ht="18.75" customHeight="1" x14ac:dyDescent="0.2">
      <c r="B4" s="552" t="s">
        <v>150</v>
      </c>
      <c r="C4" s="565"/>
      <c r="D4" s="565"/>
      <c r="E4" s="565"/>
      <c r="F4" s="565"/>
      <c r="G4" s="553"/>
    </row>
    <row r="6" spans="2:7" ht="18.75" customHeight="1" x14ac:dyDescent="0.2">
      <c r="B6" s="552" t="s">
        <v>159</v>
      </c>
      <c r="C6" s="565"/>
      <c r="D6" s="565"/>
      <c r="E6" s="565"/>
      <c r="F6" s="565"/>
      <c r="G6" s="553"/>
    </row>
    <row r="9" spans="2:7" ht="19.5" thickBot="1" x14ac:dyDescent="0.25">
      <c r="B9" s="463"/>
      <c r="C9" s="463"/>
      <c r="D9" s="463"/>
      <c r="E9" s="463"/>
      <c r="F9" s="463"/>
      <c r="G9" s="464" t="s">
        <v>143</v>
      </c>
    </row>
    <row r="10" spans="2:7" ht="15.75" x14ac:dyDescent="0.2">
      <c r="B10" s="468" t="s">
        <v>151</v>
      </c>
      <c r="C10" s="447"/>
      <c r="D10" s="447"/>
      <c r="E10" s="447"/>
      <c r="F10" s="447"/>
      <c r="G10" s="450">
        <f>SUM(G11:G13)</f>
        <v>0</v>
      </c>
    </row>
    <row r="11" spans="2:7" ht="30.75" customHeight="1" x14ac:dyDescent="0.2">
      <c r="B11" s="579" t="s">
        <v>153</v>
      </c>
      <c r="C11" s="580"/>
      <c r="D11" s="580"/>
      <c r="E11" s="580"/>
      <c r="F11" s="580"/>
      <c r="G11" s="460"/>
    </row>
    <row r="12" spans="2:7" ht="30.75" customHeight="1" x14ac:dyDescent="0.2">
      <c r="B12" s="579" t="s">
        <v>152</v>
      </c>
      <c r="C12" s="580"/>
      <c r="D12" s="580"/>
      <c r="E12" s="580"/>
      <c r="F12" s="580"/>
      <c r="G12" s="460"/>
    </row>
    <row r="13" spans="2:7" ht="19.5" customHeight="1" x14ac:dyDescent="0.2">
      <c r="B13" s="579" t="s">
        <v>154</v>
      </c>
      <c r="C13" s="580"/>
      <c r="D13" s="580"/>
      <c r="E13" s="580"/>
      <c r="F13" s="580"/>
      <c r="G13" s="460"/>
    </row>
    <row r="14" spans="2:7" ht="19.5" customHeight="1" thickBot="1" x14ac:dyDescent="0.25">
      <c r="B14" s="576"/>
      <c r="C14" s="577"/>
      <c r="D14" s="577"/>
      <c r="E14" s="577"/>
      <c r="F14" s="578"/>
      <c r="G14" s="467"/>
    </row>
    <row r="15" spans="2:7" ht="20.25" customHeight="1" x14ac:dyDescent="0.2">
      <c r="B15" s="468" t="s">
        <v>155</v>
      </c>
      <c r="C15" s="448"/>
      <c r="D15" s="448"/>
      <c r="E15" s="448"/>
      <c r="F15" s="448"/>
      <c r="G15" s="461"/>
    </row>
    <row r="16" spans="2:7" ht="49.5" customHeight="1" thickBot="1" x14ac:dyDescent="0.25">
      <c r="B16" s="574" t="s">
        <v>156</v>
      </c>
      <c r="C16" s="575"/>
      <c r="D16" s="575"/>
      <c r="E16" s="575"/>
      <c r="F16" s="575"/>
      <c r="G16" s="449"/>
    </row>
    <row r="17" spans="2:7" ht="15.75" thickBot="1" x14ac:dyDescent="0.25">
      <c r="B17" s="465"/>
      <c r="C17" s="465"/>
      <c r="D17" s="465"/>
      <c r="E17" s="465"/>
      <c r="F17" s="465"/>
      <c r="G17" s="462"/>
    </row>
    <row r="18" spans="2:7" ht="24.75" customHeight="1" thickBot="1" x14ac:dyDescent="0.25">
      <c r="B18" s="469" t="s">
        <v>157</v>
      </c>
      <c r="C18" s="470"/>
      <c r="D18" s="470"/>
      <c r="E18" s="470"/>
      <c r="F18" s="470"/>
      <c r="G18" s="466">
        <f>G15+G10</f>
        <v>0</v>
      </c>
    </row>
    <row r="19" spans="2:7" ht="30.75" customHeight="1" x14ac:dyDescent="0.25">
      <c r="B19" s="445"/>
      <c r="C19" s="445"/>
      <c r="D19" s="445"/>
      <c r="E19" s="445"/>
      <c r="F19" s="445"/>
      <c r="G19" s="446"/>
    </row>
    <row r="20" spans="2:7" ht="30.75" customHeight="1" x14ac:dyDescent="0.25">
      <c r="B20" s="445"/>
      <c r="C20" s="445"/>
      <c r="D20" s="445"/>
      <c r="E20" s="445"/>
      <c r="F20" s="445"/>
      <c r="G20" s="446"/>
    </row>
    <row r="21" spans="2:7" ht="30.75" customHeight="1" x14ac:dyDescent="0.25">
      <c r="B21" s="445"/>
      <c r="C21" s="445"/>
      <c r="D21" s="445"/>
      <c r="E21" s="445"/>
      <c r="F21" s="445"/>
      <c r="G21" s="446"/>
    </row>
    <row r="22" spans="2:7" ht="30.75" customHeight="1" x14ac:dyDescent="0.25">
      <c r="B22" s="445"/>
      <c r="C22" s="445"/>
      <c r="D22" s="445"/>
      <c r="E22" s="445"/>
      <c r="F22" s="445"/>
    </row>
    <row r="23" spans="2:7" ht="30.75" customHeight="1" x14ac:dyDescent="0.25">
      <c r="B23" s="445"/>
      <c r="C23" s="445"/>
      <c r="D23" s="445"/>
      <c r="E23" s="445"/>
      <c r="F23" s="445"/>
    </row>
    <row r="24" spans="2:7" ht="15" x14ac:dyDescent="0.25">
      <c r="B24" s="445"/>
      <c r="C24" s="445"/>
      <c r="D24" s="445"/>
      <c r="E24" s="445"/>
      <c r="F24" s="445"/>
    </row>
  </sheetData>
  <mergeCells count="7">
    <mergeCell ref="B4:G4"/>
    <mergeCell ref="B6:G6"/>
    <mergeCell ref="B16:F16"/>
    <mergeCell ref="B14:F14"/>
    <mergeCell ref="B11:F11"/>
    <mergeCell ref="B12:F12"/>
    <mergeCell ref="B13:F13"/>
  </mergeCells>
  <pageMargins left="0.7" right="0.7" top="0.75" bottom="0.75" header="0.3" footer="0.3"/>
  <pageSetup paperSize="9" scale="73" orientation="portrait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view="pageLayout" zoomScale="70" zoomScaleNormal="80" zoomScalePageLayoutView="70" workbookViewId="0">
      <selection activeCell="C25" sqref="C25"/>
    </sheetView>
  </sheetViews>
  <sheetFormatPr baseColWidth="10" defaultRowHeight="12.75" x14ac:dyDescent="0.2"/>
  <cols>
    <col min="1" max="1" width="3.85546875" customWidth="1"/>
    <col min="2" max="2" width="78.140625" customWidth="1"/>
    <col min="3" max="4" width="28" style="417" customWidth="1"/>
  </cols>
  <sheetData>
    <row r="1" spans="1:7" ht="13.5" thickBot="1" x14ac:dyDescent="0.25"/>
    <row r="2" spans="1:7" ht="24" thickBot="1" x14ac:dyDescent="0.4">
      <c r="A2" s="126"/>
      <c r="B2" s="407" t="s">
        <v>161</v>
      </c>
      <c r="C2" s="409"/>
      <c r="D2" s="410"/>
      <c r="E2" s="126"/>
      <c r="F2" s="126"/>
      <c r="G2" s="126"/>
    </row>
    <row r="3" spans="1:7" ht="23.25" x14ac:dyDescent="0.35">
      <c r="A3" s="128"/>
      <c r="B3" s="127"/>
      <c r="C3" s="419"/>
      <c r="D3" s="418"/>
      <c r="E3" s="126"/>
      <c r="F3" s="126"/>
      <c r="G3" s="126"/>
    </row>
    <row r="4" spans="1:7" ht="23.25" x14ac:dyDescent="0.35">
      <c r="A4" s="128"/>
      <c r="B4" s="581" t="s">
        <v>46</v>
      </c>
      <c r="C4" s="582"/>
      <c r="D4" s="583"/>
      <c r="E4" s="126"/>
      <c r="F4" s="126"/>
      <c r="G4" s="126"/>
    </row>
    <row r="5" spans="1:7" ht="23.25" x14ac:dyDescent="0.35">
      <c r="A5" s="128"/>
      <c r="B5" s="127"/>
      <c r="C5" s="419"/>
      <c r="D5" s="418"/>
      <c r="E5" s="126"/>
      <c r="F5" s="126"/>
      <c r="G5" s="126"/>
    </row>
    <row r="6" spans="1:7" ht="24" thickBot="1" x14ac:dyDescent="0.4">
      <c r="A6" s="128"/>
      <c r="B6" s="127"/>
      <c r="C6" s="419"/>
      <c r="D6" s="419" t="s">
        <v>143</v>
      </c>
      <c r="E6" s="126"/>
      <c r="F6" s="126"/>
      <c r="G6" s="126"/>
    </row>
    <row r="7" spans="1:7" ht="23.25" x14ac:dyDescent="0.35">
      <c r="A7" s="130"/>
      <c r="B7" s="416" t="s">
        <v>142</v>
      </c>
      <c r="C7" s="442" t="s">
        <v>141</v>
      </c>
      <c r="D7" s="421">
        <f>D8+D9+D10+D11</f>
        <v>0</v>
      </c>
      <c r="E7" s="126"/>
      <c r="F7" s="126"/>
      <c r="G7" s="126"/>
    </row>
    <row r="8" spans="1:7" ht="15" customHeight="1" x14ac:dyDescent="0.35">
      <c r="A8" s="130"/>
      <c r="B8" s="438" t="s">
        <v>140</v>
      </c>
      <c r="C8" s="452"/>
      <c r="D8" s="451"/>
      <c r="E8" s="126"/>
      <c r="F8" s="126"/>
      <c r="G8" s="126"/>
    </row>
    <row r="9" spans="1:7" ht="15" customHeight="1" x14ac:dyDescent="0.35">
      <c r="A9" s="130"/>
      <c r="B9" s="438" t="s">
        <v>158</v>
      </c>
      <c r="C9" s="452"/>
      <c r="D9" s="451"/>
      <c r="E9" s="126"/>
      <c r="F9" s="126"/>
      <c r="G9" s="126"/>
    </row>
    <row r="10" spans="1:7" ht="15" customHeight="1" x14ac:dyDescent="0.35">
      <c r="A10" s="130"/>
      <c r="B10" s="439"/>
      <c r="C10" s="440"/>
      <c r="D10" s="441"/>
      <c r="E10" s="126"/>
      <c r="F10" s="126"/>
      <c r="G10" s="126"/>
    </row>
    <row r="11" spans="1:7" ht="15" customHeight="1" thickBot="1" x14ac:dyDescent="0.4">
      <c r="A11" s="130"/>
      <c r="B11" s="435"/>
      <c r="C11" s="436"/>
      <c r="D11" s="437"/>
      <c r="E11" s="126"/>
      <c r="F11" s="126"/>
      <c r="G11" s="126"/>
    </row>
    <row r="12" spans="1:7" ht="23.25" x14ac:dyDescent="0.35">
      <c r="A12" s="130"/>
      <c r="B12" s="152" t="s">
        <v>58</v>
      </c>
      <c r="C12" s="422"/>
      <c r="D12" s="423">
        <f>D13+SUM(D18:D20)</f>
        <v>0</v>
      </c>
      <c r="E12" s="126"/>
      <c r="F12" s="126"/>
      <c r="G12" s="126"/>
    </row>
    <row r="13" spans="1:7" ht="15" x14ac:dyDescent="0.25">
      <c r="A13" s="127"/>
      <c r="B13" s="153" t="s">
        <v>45</v>
      </c>
      <c r="C13" s="424"/>
      <c r="D13" s="457">
        <f>D14+D15+D16</f>
        <v>0</v>
      </c>
      <c r="E13" s="127"/>
      <c r="F13" s="127"/>
      <c r="G13" s="127"/>
    </row>
    <row r="14" spans="1:7" ht="15" x14ac:dyDescent="0.25">
      <c r="A14" s="127"/>
      <c r="B14" s="458" t="s">
        <v>145</v>
      </c>
      <c r="C14" s="459"/>
      <c r="D14" s="453"/>
      <c r="E14" s="127"/>
      <c r="F14" s="127"/>
      <c r="G14" s="127"/>
    </row>
    <row r="15" spans="1:7" ht="15" x14ac:dyDescent="0.25">
      <c r="A15" s="127"/>
      <c r="B15" s="458" t="s">
        <v>146</v>
      </c>
      <c r="C15" s="459"/>
      <c r="D15" s="453"/>
      <c r="E15" s="127"/>
      <c r="F15" s="127"/>
      <c r="G15" s="127"/>
    </row>
    <row r="16" spans="1:7" ht="15" x14ac:dyDescent="0.25">
      <c r="A16" s="127"/>
      <c r="B16" s="458" t="s">
        <v>147</v>
      </c>
      <c r="C16" s="459"/>
      <c r="D16" s="453"/>
      <c r="E16" s="127"/>
      <c r="F16" s="127"/>
      <c r="G16" s="127"/>
    </row>
    <row r="17" spans="1:7" ht="15" x14ac:dyDescent="0.25">
      <c r="A17" s="127"/>
      <c r="B17" s="155"/>
      <c r="C17" s="425"/>
      <c r="D17" s="456"/>
      <c r="E17" s="127"/>
      <c r="F17" s="127"/>
      <c r="G17" s="127"/>
    </row>
    <row r="18" spans="1:7" ht="15" x14ac:dyDescent="0.25">
      <c r="A18" s="128"/>
      <c r="B18" s="153" t="s">
        <v>144</v>
      </c>
      <c r="C18" s="424"/>
      <c r="D18" s="453"/>
      <c r="E18" s="128"/>
      <c r="F18" s="128"/>
      <c r="G18" s="128"/>
    </row>
    <row r="19" spans="1:7" ht="15" x14ac:dyDescent="0.25">
      <c r="A19" s="128"/>
      <c r="B19" s="443"/>
      <c r="C19" s="444"/>
      <c r="D19" s="454"/>
      <c r="E19" s="128"/>
      <c r="F19" s="128"/>
      <c r="G19" s="128"/>
    </row>
    <row r="20" spans="1:7" ht="15.75" thickBot="1" x14ac:dyDescent="0.3">
      <c r="A20" s="128"/>
      <c r="B20" s="157"/>
      <c r="C20" s="426"/>
      <c r="D20" s="455"/>
      <c r="E20" s="128"/>
      <c r="F20" s="128"/>
      <c r="G20" s="128"/>
    </row>
    <row r="21" spans="1:7" ht="15.75" thickBot="1" x14ac:dyDescent="0.3">
      <c r="A21" s="128"/>
      <c r="B21" s="127"/>
      <c r="C21" s="419"/>
      <c r="D21" s="427"/>
      <c r="E21" s="128"/>
      <c r="F21" s="128"/>
      <c r="G21" s="128"/>
    </row>
    <row r="22" spans="1:7" ht="19.5" thickBot="1" x14ac:dyDescent="0.35">
      <c r="A22" s="128"/>
      <c r="B22" s="151" t="s">
        <v>148</v>
      </c>
      <c r="C22" s="420"/>
      <c r="D22" s="428">
        <f>D7+D12</f>
        <v>0</v>
      </c>
      <c r="E22" s="128"/>
      <c r="F22" s="128"/>
      <c r="G22" s="128"/>
    </row>
    <row r="23" spans="1:7" ht="15" x14ac:dyDescent="0.25">
      <c r="A23" s="128"/>
      <c r="B23" s="127"/>
      <c r="C23" s="419"/>
      <c r="D23" s="429"/>
      <c r="E23" s="128"/>
      <c r="F23" s="128"/>
      <c r="G23" s="128"/>
    </row>
    <row r="24" spans="1:7" ht="18.75" x14ac:dyDescent="0.3">
      <c r="A24" s="128"/>
      <c r="B24" s="129" t="s">
        <v>149</v>
      </c>
      <c r="C24" s="430"/>
      <c r="D24" s="431">
        <f>D22/4</f>
        <v>0</v>
      </c>
      <c r="E24" s="128"/>
      <c r="F24" s="128"/>
      <c r="G24" s="128"/>
    </row>
    <row r="25" spans="1:7" ht="15" x14ac:dyDescent="0.25">
      <c r="A25" s="128"/>
      <c r="B25" s="127"/>
      <c r="C25" s="419"/>
      <c r="D25" s="418"/>
      <c r="E25" s="128"/>
      <c r="F25" s="128"/>
      <c r="G25" s="128"/>
    </row>
    <row r="26" spans="1:7" ht="15" x14ac:dyDescent="0.25">
      <c r="A26" s="128"/>
      <c r="B26" s="127"/>
      <c r="C26" s="419"/>
      <c r="D26" s="418"/>
      <c r="E26" s="128"/>
      <c r="F26" s="128"/>
      <c r="G26" s="128"/>
    </row>
    <row r="27" spans="1:7" ht="15" x14ac:dyDescent="0.25">
      <c r="A27" s="128"/>
      <c r="B27" s="127"/>
      <c r="C27" s="419"/>
      <c r="D27" s="418"/>
      <c r="E27" s="128"/>
      <c r="F27" s="128"/>
      <c r="G27" s="128"/>
    </row>
    <row r="28" spans="1:7" ht="15" x14ac:dyDescent="0.25">
      <c r="A28" s="128"/>
      <c r="B28" s="127"/>
      <c r="C28" s="419"/>
      <c r="D28" s="418"/>
      <c r="E28" s="128"/>
      <c r="F28" s="128"/>
      <c r="G28" s="128"/>
    </row>
    <row r="29" spans="1:7" ht="15" x14ac:dyDescent="0.25">
      <c r="A29" s="128"/>
      <c r="B29" s="127"/>
      <c r="C29" s="419"/>
      <c r="D29" s="131"/>
      <c r="E29" s="128"/>
      <c r="F29" s="128"/>
      <c r="G29" s="128"/>
    </row>
    <row r="30" spans="1:7" ht="15" x14ac:dyDescent="0.25">
      <c r="A30" s="128"/>
      <c r="B30" s="127"/>
      <c r="C30" s="419"/>
      <c r="D30" s="418"/>
      <c r="E30" s="128"/>
      <c r="F30" s="128"/>
      <c r="G30" s="128"/>
    </row>
    <row r="31" spans="1:7" ht="15" x14ac:dyDescent="0.25">
      <c r="A31" s="128"/>
      <c r="B31" s="127"/>
      <c r="C31" s="419"/>
      <c r="D31" s="432"/>
      <c r="E31" s="128"/>
      <c r="F31" s="128"/>
      <c r="G31" s="128"/>
    </row>
    <row r="32" spans="1:7" ht="15" x14ac:dyDescent="0.25">
      <c r="A32" s="128"/>
      <c r="B32" s="127"/>
      <c r="C32" s="419"/>
      <c r="D32" s="432"/>
      <c r="E32" s="128"/>
      <c r="F32" s="128"/>
      <c r="G32" s="128"/>
    </row>
    <row r="33" spans="1:7" ht="15" x14ac:dyDescent="0.25">
      <c r="A33" s="128"/>
      <c r="B33" s="127"/>
      <c r="C33" s="419"/>
      <c r="D33" s="432"/>
      <c r="E33" s="128"/>
      <c r="F33" s="128"/>
      <c r="G33" s="128"/>
    </row>
    <row r="34" spans="1:7" ht="15" x14ac:dyDescent="0.25">
      <c r="A34" s="128"/>
      <c r="B34" s="128"/>
      <c r="C34" s="418"/>
      <c r="D34" s="432"/>
      <c r="E34" s="128"/>
      <c r="F34" s="128"/>
      <c r="G34" s="128"/>
    </row>
    <row r="35" spans="1:7" ht="15" x14ac:dyDescent="0.25">
      <c r="A35" s="128"/>
      <c r="B35" s="128"/>
      <c r="C35" s="418"/>
      <c r="D35" s="432"/>
      <c r="E35" s="128"/>
      <c r="F35" s="128"/>
      <c r="G35" s="128"/>
    </row>
    <row r="36" spans="1:7" ht="15" x14ac:dyDescent="0.25">
      <c r="A36" s="128"/>
      <c r="B36" s="128"/>
      <c r="C36" s="418"/>
      <c r="D36" s="433"/>
      <c r="E36" s="128"/>
      <c r="F36" s="128"/>
      <c r="G36" s="128"/>
    </row>
    <row r="37" spans="1:7" ht="15" x14ac:dyDescent="0.25">
      <c r="A37" s="128"/>
      <c r="B37" s="128"/>
      <c r="C37" s="418"/>
      <c r="D37" s="432"/>
      <c r="E37" s="128"/>
      <c r="F37" s="128"/>
      <c r="G37" s="128"/>
    </row>
    <row r="38" spans="1:7" ht="15" x14ac:dyDescent="0.25">
      <c r="A38" s="128"/>
      <c r="B38" s="128"/>
      <c r="C38" s="418"/>
      <c r="D38" s="432"/>
      <c r="E38" s="128"/>
      <c r="F38" s="128"/>
      <c r="G38" s="128"/>
    </row>
    <row r="39" spans="1:7" ht="15" x14ac:dyDescent="0.25">
      <c r="A39" s="128"/>
      <c r="B39" s="128"/>
      <c r="C39" s="418"/>
      <c r="D39" s="434"/>
      <c r="E39" s="128"/>
      <c r="F39" s="128"/>
      <c r="G39" s="128"/>
    </row>
    <row r="40" spans="1:7" ht="15" x14ac:dyDescent="0.25">
      <c r="A40" s="128"/>
      <c r="B40" s="128"/>
      <c r="C40" s="418"/>
      <c r="D40" s="432"/>
      <c r="E40" s="128"/>
      <c r="F40" s="128"/>
      <c r="G40" s="128"/>
    </row>
  </sheetData>
  <mergeCells count="1">
    <mergeCell ref="B4:D4"/>
  </mergeCells>
  <pageMargins left="0.7" right="0.7" top="0.75" bottom="0.75" header="0.3" footer="0.3"/>
  <pageSetup paperSize="9" scale="64" orientation="portrait" r:id="rId1"/>
  <headerFooter>
    <oddHeader>&amp;L&amp;A&amp;CMarché public de conception, réalisation, exploitation maintenance d’une chaufferie bois énergie,
 et de son réseau de chaleur 
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1 - Conception A</vt:lpstr>
      <vt:lpstr>2 - Travaux A</vt:lpstr>
      <vt:lpstr>3 - Cout combustible B</vt:lpstr>
      <vt:lpstr>4 - Charges forf et pers B</vt:lpstr>
      <vt:lpstr>4bis - Détail charges pers B</vt:lpstr>
      <vt:lpstr>5 - Charges P3 C</vt:lpstr>
      <vt:lpstr>6 - Charges forf et pers C</vt:lpstr>
      <vt:lpstr>'2 - Travaux A'!Impression_des_titres</vt:lpstr>
      <vt:lpstr>'4 - Charges forf et pers B'!Impression_des_titres</vt:lpstr>
      <vt:lpstr>'2 - Travaux A'!Zone_d_impression</vt:lpstr>
      <vt:lpstr>'3 - Cout combustible B'!Zone_d_impression</vt:lpstr>
      <vt:lpstr>'4 - Charges forf et pers B'!Zone_d_impression</vt:lpstr>
      <vt:lpstr>'4bis - Détail charges pers B'!Zone_d_impression</vt:lpstr>
      <vt:lpstr>'5 - Charges P3 C'!Zone_d_impression</vt:lpstr>
    </vt:vector>
  </TitlesOfParts>
  <Company>CEDEN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Tanguy Hars</cp:lastModifiedBy>
  <cp:lastPrinted>2019-03-13T08:11:00Z</cp:lastPrinted>
  <dcterms:created xsi:type="dcterms:W3CDTF">2004-10-29T13:09:06Z</dcterms:created>
  <dcterms:modified xsi:type="dcterms:W3CDTF">2024-11-26T15:39:11Z</dcterms:modified>
</cp:coreProperties>
</file>